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Роман\Desktop\Tmp\"/>
    </mc:Choice>
  </mc:AlternateContent>
  <bookViews>
    <workbookView xWindow="0" yWindow="0" windowWidth="19440" windowHeight="11925"/>
  </bookViews>
  <sheets>
    <sheet name="Лист1" sheetId="1" r:id="rId1"/>
  </sheets>
  <definedNames>
    <definedName name="_GoBack" localSheetId="0">#REF!</definedName>
    <definedName name="Excel_BuiltIn_Print_Titles" localSheetId="0">Лист1!$8:$8</definedName>
    <definedName name="_xlnm.Print_Area" localSheetId="0">Лист1!$A$1:$AB$210</definedName>
  </definedNames>
  <calcPr calcId="152511"/>
</workbook>
</file>

<file path=xl/calcChain.xml><?xml version="1.0" encoding="utf-8"?>
<calcChain xmlns="http://schemas.openxmlformats.org/spreadsheetml/2006/main">
  <c r="AA150" i="1" l="1"/>
  <c r="U144" i="1"/>
  <c r="V186" i="1" l="1"/>
  <c r="W186" i="1"/>
  <c r="X186" i="1"/>
  <c r="Y186" i="1"/>
  <c r="Z186" i="1"/>
  <c r="V192" i="1"/>
  <c r="W192" i="1"/>
  <c r="X192" i="1"/>
  <c r="Y192" i="1"/>
  <c r="Z192" i="1"/>
  <c r="V199" i="1"/>
  <c r="W199" i="1"/>
  <c r="X199" i="1"/>
  <c r="Y199" i="1"/>
  <c r="Z199" i="1"/>
  <c r="V153" i="1"/>
  <c r="W153" i="1"/>
  <c r="X153" i="1"/>
  <c r="Y153" i="1"/>
  <c r="Z153" i="1"/>
  <c r="U153" i="1"/>
  <c r="V178" i="1"/>
  <c r="W178" i="1"/>
  <c r="X178" i="1"/>
  <c r="Y178" i="1"/>
  <c r="Z178" i="1"/>
  <c r="U178" i="1"/>
  <c r="V127" i="1"/>
  <c r="W127" i="1"/>
  <c r="X127" i="1"/>
  <c r="Y127" i="1"/>
  <c r="Z127" i="1"/>
  <c r="U127" i="1"/>
  <c r="V137" i="1"/>
  <c r="W137" i="1"/>
  <c r="X137" i="1"/>
  <c r="Y137" i="1"/>
  <c r="Z137" i="1"/>
  <c r="U137" i="1"/>
  <c r="V144" i="1"/>
  <c r="W144" i="1"/>
  <c r="X144" i="1"/>
  <c r="Y144" i="1"/>
  <c r="Z144" i="1"/>
  <c r="V70" i="1"/>
  <c r="W70" i="1"/>
  <c r="X70" i="1"/>
  <c r="Y70" i="1"/>
  <c r="Z70" i="1"/>
  <c r="U70" i="1"/>
  <c r="V82" i="1"/>
  <c r="W82" i="1"/>
  <c r="X82" i="1"/>
  <c r="Y82" i="1"/>
  <c r="Z82" i="1"/>
  <c r="U82" i="1"/>
  <c r="V91" i="1"/>
  <c r="W91" i="1"/>
  <c r="X91" i="1"/>
  <c r="Y91" i="1"/>
  <c r="Z91" i="1"/>
  <c r="U91" i="1"/>
  <c r="V103" i="1"/>
  <c r="W103" i="1"/>
  <c r="X103" i="1"/>
  <c r="Y103" i="1"/>
  <c r="Z103" i="1"/>
  <c r="U103" i="1"/>
  <c r="V110" i="1"/>
  <c r="W110" i="1"/>
  <c r="X110" i="1"/>
  <c r="Y110" i="1"/>
  <c r="Z110" i="1"/>
  <c r="U110" i="1"/>
  <c r="V18" i="1"/>
  <c r="W18" i="1"/>
  <c r="X18" i="1"/>
  <c r="Y18" i="1"/>
  <c r="Z18" i="1"/>
  <c r="AA144" i="1" l="1"/>
  <c r="Z152" i="1"/>
  <c r="W185" i="1"/>
  <c r="Y126" i="1"/>
  <c r="U152" i="1"/>
  <c r="Y152" i="1"/>
  <c r="X126" i="1"/>
  <c r="V152" i="1"/>
  <c r="Z185" i="1"/>
  <c r="V185" i="1"/>
  <c r="X69" i="1"/>
  <c r="Y185" i="1"/>
  <c r="Y69" i="1"/>
  <c r="U69" i="1"/>
  <c r="Z126" i="1"/>
  <c r="V126" i="1"/>
  <c r="W152" i="1"/>
  <c r="Z69" i="1"/>
  <c r="V69" i="1"/>
  <c r="W126" i="1"/>
  <c r="X152" i="1"/>
  <c r="X185" i="1"/>
  <c r="W69" i="1"/>
  <c r="AA42" i="1"/>
  <c r="AA195" i="1"/>
  <c r="AA65" i="1"/>
  <c r="AA66" i="1"/>
  <c r="AA67" i="1"/>
  <c r="AA64" i="1"/>
  <c r="Z52" i="1" l="1"/>
  <c r="Y52" i="1"/>
  <c r="X52" i="1"/>
  <c r="W52" i="1"/>
  <c r="V52" i="1"/>
  <c r="U52" i="1"/>
  <c r="AA194" i="1" l="1"/>
  <c r="AA192" i="1" s="1"/>
  <c r="AA188" i="1"/>
  <c r="AA186" i="1" s="1"/>
  <c r="AA177" i="1"/>
  <c r="AA160" i="1"/>
  <c r="AA165" i="1"/>
  <c r="AA175" i="1"/>
  <c r="AA173" i="1"/>
  <c r="AA158" i="1"/>
  <c r="AA157" i="1"/>
  <c r="AA156" i="1"/>
  <c r="AA142" i="1"/>
  <c r="AA140" i="1"/>
  <c r="AA135" i="1"/>
  <c r="AA134" i="1"/>
  <c r="AA122" i="1"/>
  <c r="AA114" i="1"/>
  <c r="AA113" i="1"/>
  <c r="AA112" i="1"/>
  <c r="AA108" i="1"/>
  <c r="AA106" i="1"/>
  <c r="AA105" i="1"/>
  <c r="AA72" i="1"/>
  <c r="V33" i="1"/>
  <c r="U33" i="1"/>
  <c r="AA36" i="1"/>
  <c r="AA35" i="1"/>
  <c r="AA21" i="1"/>
  <c r="AA20" i="1"/>
  <c r="U18" i="1"/>
  <c r="AA103" i="1" l="1"/>
  <c r="AA137" i="1"/>
  <c r="AA176" i="1"/>
  <c r="AA174" i="1"/>
  <c r="AA171" i="1"/>
  <c r="AA170" i="1"/>
  <c r="AA167" i="1"/>
  <c r="AA166" i="1"/>
  <c r="AA163" i="1"/>
  <c r="AA162" i="1"/>
  <c r="AA161" i="1"/>
  <c r="AA145" i="1"/>
  <c r="AA130" i="1"/>
  <c r="AA129" i="1"/>
  <c r="AA124" i="1"/>
  <c r="AA123" i="1"/>
  <c r="AA119" i="1"/>
  <c r="AA118" i="1"/>
  <c r="AA153" i="1" l="1"/>
  <c r="AA127" i="1"/>
  <c r="AA125" i="1"/>
  <c r="U126" i="1" l="1"/>
  <c r="AA146" i="1"/>
  <c r="AA126" i="1" s="1"/>
  <c r="AA147" i="1" l="1"/>
  <c r="U53" i="1" l="1"/>
  <c r="U186" i="1" l="1"/>
  <c r="AA183" i="1"/>
  <c r="AA78" i="1"/>
  <c r="AA34" i="1" l="1"/>
  <c r="AA120" i="1" l="1"/>
  <c r="AA86" i="1"/>
  <c r="AA115" i="1" l="1"/>
  <c r="AA89" i="1" l="1"/>
  <c r="AA88" i="1"/>
  <c r="AA60" i="1" l="1"/>
  <c r="AA56" i="1"/>
  <c r="AA77" i="1" l="1"/>
  <c r="W33" i="1" l="1"/>
  <c r="X33" i="1"/>
  <c r="Y33" i="1"/>
  <c r="Z33" i="1"/>
  <c r="AA38" i="1"/>
  <c r="AA40" i="1"/>
  <c r="AA33" i="1" l="1"/>
  <c r="U199" i="1"/>
  <c r="AA47" i="1" l="1"/>
  <c r="AA85" i="1"/>
  <c r="AA201" i="1" l="1"/>
  <c r="AA199" i="1" s="1"/>
  <c r="AA185" i="1" s="1"/>
  <c r="U192" i="1"/>
  <c r="AA181" i="1"/>
  <c r="AA180" i="1"/>
  <c r="AA168" i="1"/>
  <c r="AA121" i="1"/>
  <c r="AA116" i="1"/>
  <c r="AA102" i="1"/>
  <c r="AA101" i="1"/>
  <c r="AA100" i="1"/>
  <c r="AA98" i="1"/>
  <c r="AA94" i="1"/>
  <c r="AA87" i="1"/>
  <c r="AA84" i="1"/>
  <c r="AA75" i="1"/>
  <c r="AA74" i="1"/>
  <c r="AA62" i="1"/>
  <c r="AA61" i="1"/>
  <c r="AA59" i="1"/>
  <c r="AA57" i="1"/>
  <c r="AA55" i="1"/>
  <c r="AA54" i="1"/>
  <c r="AA53" i="1"/>
  <c r="AA51" i="1"/>
  <c r="AA46" i="1"/>
  <c r="Z43" i="1"/>
  <c r="Z17" i="1" s="1"/>
  <c r="Z9" i="1" s="1"/>
  <c r="Y43" i="1"/>
  <c r="Y17" i="1" s="1"/>
  <c r="Y9" i="1" s="1"/>
  <c r="X43" i="1"/>
  <c r="X17" i="1" s="1"/>
  <c r="X9" i="1" s="1"/>
  <c r="W43" i="1"/>
  <c r="W17" i="1" s="1"/>
  <c r="W9" i="1" s="1"/>
  <c r="V43" i="1"/>
  <c r="V17" i="1" s="1"/>
  <c r="V9" i="1" s="1"/>
  <c r="U43" i="1"/>
  <c r="U17" i="1" s="1"/>
  <c r="AA41" i="1"/>
  <c r="AA39" i="1"/>
  <c r="AA37" i="1"/>
  <c r="AA28" i="1"/>
  <c r="AA27" i="1"/>
  <c r="AA26" i="1"/>
  <c r="AA25" i="1"/>
  <c r="AA22" i="1"/>
  <c r="AA110" i="1" l="1"/>
  <c r="AA82" i="1"/>
  <c r="AA70" i="1"/>
  <c r="AA91" i="1"/>
  <c r="AA178" i="1"/>
  <c r="AA152" i="1" s="1"/>
  <c r="AA18" i="1"/>
  <c r="U185" i="1"/>
  <c r="U9" i="1" s="1"/>
  <c r="AA52" i="1"/>
  <c r="AA43" i="1"/>
  <c r="AA69" i="1" l="1"/>
  <c r="AA17" i="1"/>
  <c r="AA9" i="1" l="1"/>
</calcChain>
</file>

<file path=xl/sharedStrings.xml><?xml version="1.0" encoding="utf-8"?>
<sst xmlns="http://schemas.openxmlformats.org/spreadsheetml/2006/main" count="376" uniqueCount="186">
  <si>
    <t>Характеристика муниципальной программы города Твери
«Развитие образования города Твери» на 2021-2026 годы</t>
  </si>
  <si>
    <t>Ответственный исполнитель муниципальной программы: Управление образования Администрации города Твери</t>
  </si>
  <si>
    <t>Код исполнителя</t>
  </si>
  <si>
    <t>Код бюджетной классификации</t>
  </si>
  <si>
    <t>Цели, программы, госпрограммы, задачи программы, мероприятия подпрограммы, административные мероприятия и их подпрограммы</t>
  </si>
  <si>
    <t>единица измерения</t>
  </si>
  <si>
    <t>Годы реализации программы</t>
  </si>
  <si>
    <t>Целевое (суммарное) 
значение показателя</t>
  </si>
  <si>
    <t>раздел</t>
  </si>
  <si>
    <t>подраз
дел</t>
  </si>
  <si>
    <t>классификация целевой статьи расходов бюджета</t>
  </si>
  <si>
    <t>значение</t>
  </si>
  <si>
    <t>Год достижения</t>
  </si>
  <si>
    <t>тыс. руб.</t>
  </si>
  <si>
    <t>Цель  «Повышение качества и доступности предоставляемых образовательных услуг воспитанникам и обучающимся образовательных учреждений города Твери за счет эффективного использования материально-технических, кадровых, финансовых и управленческих ресурсов»</t>
  </si>
  <si>
    <t xml:space="preserve"> </t>
  </si>
  <si>
    <t>Показатель 1 «Доля детей в возрасте 1-8 лет, получающих дошкольную образовательную услугу и (или) услугу по их содержанию в муниципальных образовательных учреждениях, в общей численности детей города Твери в возрасте  1-8 лет»</t>
  </si>
  <si>
    <t>%</t>
  </si>
  <si>
    <t>Показатель 2 «Доля обучающихся по федеральным государственным образовательным стандартам общего образования»</t>
  </si>
  <si>
    <t>Показатель 3 «Доля детей первой и второй групп здоровья в общей численности обучающихся в муниципальных общеобразовательных учреждениях»</t>
  </si>
  <si>
    <t>Показатель 4 «Доля обучающихся в муниципальных общеобразовательных учреждениях, занимающихся во вторую (третью) смену, в общей численности обучающихся в муниципальных общеобразовательных учреждениях»</t>
  </si>
  <si>
    <t>Показатель 5 «Доля выпускников муниципальных общеобразовательных учреждений, сдавших единый государственный экзамен по русскому языку и математике, в общей численности выпускников муниципальных общеобразовательных учреждений, сдававших единый государственный экзамен по данным предметам»</t>
  </si>
  <si>
    <t>Показатель 6 «Доля детей в возрасте 5-18 лет, получающих услуги по дополнительному образованию в организациях различной организационно-правовой формы и формы собственности, в общей численности детей этой возрастной группы»</t>
  </si>
  <si>
    <t>Подпрограмма 1 «Развитие дошкольного образования»</t>
  </si>
  <si>
    <t>Показатель 1 «Количество воспитанников, освоивших основную общеобразовательную программу дошкольного образования»</t>
  </si>
  <si>
    <t>человек</t>
  </si>
  <si>
    <t>тыс. руб.</t>
  </si>
  <si>
    <t xml:space="preserve">единиц </t>
  </si>
  <si>
    <t>единиц</t>
  </si>
  <si>
    <t>Показатель 2  «Количество дошкольных отделений общеобразовательных школ»</t>
  </si>
  <si>
    <t>да - 1/
нет - 0</t>
  </si>
  <si>
    <t>Показатель 1  «Количество учреждений, в которых созданы условия функционирования в соответствии с лицензионными требованиями к началу учебного года»</t>
  </si>
  <si>
    <t>Показатель 1 «Количество учреждений, в которых осуществлены мероприятия по укреплению материально-технической базы»</t>
  </si>
  <si>
    <t> тыс. руб.</t>
  </si>
  <si>
    <t>Показатель 1 «Количество учреждений, осуществивших комплекс мер по обеспечению   теплового режима и энергосбережения»</t>
  </si>
  <si>
    <t>2026 </t>
  </si>
  <si>
    <t>место</t>
  </si>
  <si>
    <t>Р</t>
  </si>
  <si>
    <t>P</t>
  </si>
  <si>
    <t>S</t>
  </si>
  <si>
    <t>Подпрограмма 2 «Развитие общего образования»</t>
  </si>
  <si>
    <r>
      <t>Задача 1</t>
    </r>
    <r>
      <rPr>
        <sz val="14"/>
        <color rgb="FF000000"/>
        <rFont val="Times New Roman"/>
        <family val="1"/>
        <charset val="204"/>
      </rPr>
      <t xml:space="preserve">  «Обеспечение жизнедеятельности общеобразовательных учреждений»</t>
    </r>
  </si>
  <si>
    <t>Показатель 1 «Количество муниципальных общеобразовательных учреждений»</t>
  </si>
  <si>
    <t>Показатель  1  «Количество муниципальных бюджетных общеобразовательных учреждений»</t>
  </si>
  <si>
    <t>Показатель  1 «Количество муниципальных бюджетных общеобразовательных учреждений»</t>
  </si>
  <si>
    <t>Показатель 1 «Доля школьников, обучающихся по федеральным государственным образовательным стандартам, в общей численности школьников»</t>
  </si>
  <si>
    <t>Показатель 2 «Доля педагогов, прошедших повышение квалификации с учетом введения федеральных государственных стандартов начального общего и основного общего образования»</t>
  </si>
  <si>
    <t>Показатель 1 «Доля общеобразовательных учреждений, занимающихся в две смены»</t>
  </si>
  <si>
    <t>Показатель 1 «Количество вновь введенных мест в общеобразовательных учреждениях»</t>
  </si>
  <si>
    <t>E</t>
  </si>
  <si>
    <r>
      <t>Задача 3</t>
    </r>
    <r>
      <rPr>
        <sz val="14"/>
        <color rgb="FF000000"/>
        <rFont val="Times New Roman"/>
        <family val="1"/>
        <charset val="204"/>
      </rPr>
      <t xml:space="preserve">  «Развитие современной системы оценки индивидуальных образовательных достижений обучающихся»</t>
    </r>
  </si>
  <si>
    <t>Показатель 1 «Доля участников единого государственного экзамена от общего числа выпускников»</t>
  </si>
  <si>
    <t>Показатель  2 «Доля  участников основного государственного экзамена от общего числа выпускников 9 классов»</t>
  </si>
  <si>
    <t>Мероприятие 3.01 «Организация и проведение единого государственного экзамена»</t>
  </si>
  <si>
    <t>Показатель  1  «Количество созданных пунктов проведения единого государственного экзамена»</t>
  </si>
  <si>
    <t>Мероприятие 3.02 «Организация и проведение основного государственного экзамена для обучающихся 9 классов»</t>
  </si>
  <si>
    <t>Мероприятие 3.03 «Организация работы с одаренными детьми»</t>
  </si>
  <si>
    <t>Показатель 1 «Доля выпускников, закончивших школу с медалью, в общей численности выпускников»</t>
  </si>
  <si>
    <t>Показатель 2 «Количество участников конкурсов и викторин»</t>
  </si>
  <si>
    <t>Показатель 4  «Количество участников олимпиад по общеобразовательным предметам, основам православной культуры, основам избирательного законодательства»</t>
  </si>
  <si>
    <r>
      <t>Задача 4</t>
    </r>
    <r>
      <rPr>
        <sz val="14"/>
        <color rgb="FF000000"/>
        <rFont val="Times New Roman"/>
        <family val="1"/>
        <charset val="204"/>
      </rPr>
      <t xml:space="preserve"> «Совершенствование условий организации питания школьников»</t>
    </r>
  </si>
  <si>
    <t>Показатель 1 «Доля учащихся, охваченных горячим питанием, от общего числа обучающихся»</t>
  </si>
  <si>
    <t>Мероприятие 4.01 «Обеспечение питанием учащихся 1-4 классов»</t>
  </si>
  <si>
    <t>Показатель 1  «Доля учащихся 1-4 классов, охваченных горячим питанием»</t>
  </si>
  <si>
    <t>Мероприятие 4.02 «Обеспечение питанием детей из малообеспеченных семей»</t>
  </si>
  <si>
    <t>Показатель 1  «Доля учащихся из малообеспеченных семей, охваченных горячим питанием»</t>
  </si>
  <si>
    <r>
      <t>Задача 5</t>
    </r>
    <r>
      <rPr>
        <sz val="14"/>
        <color rgb="FF000000"/>
        <rFont val="Times New Roman"/>
        <family val="1"/>
        <charset val="204"/>
      </rPr>
      <t xml:space="preserve">  «Укрепление материально-технической базы общеобразовательных учреждений»</t>
    </r>
  </si>
  <si>
    <t>Мероприятие 5.01 «Проведение ремонтных работ и благоустройства в общеобразовательных учреждениях»</t>
  </si>
  <si>
    <t>Показатель 1  «Количество общеобразовательных учреждений, в которых произведены ремонтные работы и благоустройство»</t>
  </si>
  <si>
    <t>Мероприятие 5.03  «Обеспечение комплексной безопасности зданий и помещений общеобразовательных учреждений»</t>
  </si>
  <si>
    <t>Показатель 1 «Количество общеобразовательных учреждений, осуществивших комплекс мер по противопожарной безопасности»</t>
  </si>
  <si>
    <t>Мероприятие 5.04   «Осуществление комплекса мер по обеспечению теплового режима и энергосбережения»</t>
  </si>
  <si>
    <t>Показатель 1 «Количество общеобразовательных учреждений, осуществивших комплекс мер по обеспечению теплового режима и энергосбережения»</t>
  </si>
  <si>
    <t>Подпрограмма 3 «Развитие системы предоставления детям услуг дополнительного образования»</t>
  </si>
  <si>
    <r>
      <t>Задача 1</t>
    </r>
    <r>
      <rPr>
        <sz val="14"/>
        <color rgb="FF000000"/>
        <rFont val="Times New Roman"/>
        <family val="1"/>
        <charset val="204"/>
      </rPr>
      <t xml:space="preserve"> «Организация предоставления дополнительного образования в учреждениях дополнительного образования»</t>
    </r>
  </si>
  <si>
    <t>Показатель 1 «Количество воспитанников, получающих дополнительное образование в муниципальном бюджетном образовательном учреждении дополнительного образования «Дворец творчества детей и молодежи» г. Твери»</t>
  </si>
  <si>
    <t>Мероприятие 1.01 «Обеспечение предоставления дополнительного образования детей муниципальным бюджетным образовательным учреждением дополнительного образования «Дворец творчества детей и молодежи» г. Твери»</t>
  </si>
  <si>
    <t>Показатель  1  «Количество муниципальных  учреждений дополнительного образования»</t>
  </si>
  <si>
    <t>Административное мероприятие 1.02 «Повышение квалификации педагогов дополнительного образования муниципального бюджетного образовательного учреждения дополнительного образования «Дворец творчества детей и молодежи» г. Твери»</t>
  </si>
  <si>
    <t>Показатель 1 «Доля педагогов дополнительного образования, прошедших повышение квалификации»</t>
  </si>
  <si>
    <t>Мероприятие 1.03 «Повышение заработной платы педагогическим работникам муниципального бюджетного образовательного учреждения дополнительного образования «Дворец творчества детей и молодежи» г. Твери»</t>
  </si>
  <si>
    <t>Показатель 1 «Среднесписочная численность работников педагогического персонала»</t>
  </si>
  <si>
    <r>
      <t>Задача 2</t>
    </r>
    <r>
      <rPr>
        <sz val="14"/>
        <color rgb="FF000000"/>
        <rFont val="Times New Roman"/>
        <family val="1"/>
        <charset val="204"/>
      </rPr>
      <t xml:space="preserve"> «Развитие патриотического и краеведческого движения и формирование духовно-нравственной культуры обучающихся в муниципальных общеобразовательных учреждениях»</t>
    </r>
  </si>
  <si>
    <t>Мероприятие 2.01 «Проведение городских мероприятий по духовно-нравственному,  патриотическому воспитанию и мероприятий, направленных на развитие краеведческого движения»</t>
  </si>
  <si>
    <t>Показатель 1 «Доля учащихся, охваченных организованными формами духовно-нравственного и патриотического воспитания»</t>
  </si>
  <si>
    <t>Мероприятие 2.02 «Развитие кадрового потенциала педагогических работников»</t>
  </si>
  <si>
    <t>Показатель 1  «Количество образовательных учреждений, в которых проводятся мероприятия по развитию кадрового потенциала педагогических работников»</t>
  </si>
  <si>
    <t>Подпрограмма 4 «Совершенствование механизма предоставления услуг по организации отдыха детей в каникулярное время»</t>
  </si>
  <si>
    <r>
      <t>Задача 1</t>
    </r>
    <r>
      <rPr>
        <sz val="14"/>
        <color rgb="FF000000"/>
        <rFont val="Times New Roman"/>
        <family val="1"/>
        <charset val="204"/>
      </rPr>
      <t xml:space="preserve"> «Организация отдыха детей  в каникулярное время в образовательных учреждениях различных видов и типов»</t>
    </r>
  </si>
  <si>
    <t>Показатель  1 «Количество учреждений, в которых организован отдых детей в каникулярное время»</t>
  </si>
  <si>
    <t>Показатель 2 «Доля обучающихся, охваченных организованными формами отдыха, по отношению ко всем  обучающимся образовательных учреждений»</t>
  </si>
  <si>
    <t>Мероприятие 1.01 «Обеспечение организации отдыха детей в каникулярное время в муниципальных образовательных учреждениях дополнительного образования детских оздоровительно-образовательных лагерях в рамках муниципального задания»</t>
  </si>
  <si>
    <t>Показатель 1 «Количество учреждений, реализующих услугу»</t>
  </si>
  <si>
    <t>Показатель 2 «Количество детей, отдохнувших в муниципальных образовательных учреждениях дополнительного образования детских оздоровительно-образовательных лагерях»</t>
  </si>
  <si>
    <t>Мероприятие 1.02 «Обеспечение организации отдыха детей в каникулярное время в лагерях с дневным пребыванием, в рамках муниципального задания»</t>
  </si>
  <si>
    <t>Показатель 2 «Количество детей, отдохнувших в лагерях с дневным пребыванием»</t>
  </si>
  <si>
    <t>Мероприятие 1.03 «Обеспечение организации отдыха детей в каникулярное время в детской даче «Отмичи» в рамках муниципального задания»</t>
  </si>
  <si>
    <t>Показатель 1 «Количество детей, отдохнувших в детской даче «Отмичи»</t>
  </si>
  <si>
    <t>Мероприятие 1.04 «Обеспечение организации походов учащихся  в каникулярное время в средних общеобразовательных школах»</t>
  </si>
  <si>
    <t>Показатель 1 «Количество учреждений, организующих походы»</t>
  </si>
  <si>
    <t>Показатель 2 «Количество детей, отдохнувших в походах»</t>
  </si>
  <si>
    <t>Мероприятие 1.05 «Обеспечение организации трудоустройства обучающихся средних общеобразовательных школ в каникулярное время»</t>
  </si>
  <si>
    <t>Показатель 1 «Количество обучающихся, трудоустроенных на каникулярный период»</t>
  </si>
  <si>
    <r>
      <t>Задача 2</t>
    </r>
    <r>
      <rPr>
        <sz val="14"/>
        <color rgb="FF000000"/>
        <rFont val="Times New Roman"/>
        <family val="1"/>
        <charset val="204"/>
      </rPr>
      <t xml:space="preserve"> «Совершенствование материально-технической базы муниципальных образовательных учреждений дополнительного образования детских оздоровительно-образовательных лагерей»</t>
    </r>
  </si>
  <si>
    <t>Показатель 1 «Доля муниципальных образовательных учреждений дополнительного образования детских оздоровительно-образовательных лагерей, отвечающих современным требованиям»</t>
  </si>
  <si>
    <t>Показатель 1 «Количество учреждений, в которых проведены ремонтные работы»</t>
  </si>
  <si>
    <t>Показатель 1 «Доля муниципальных образовательных учреждений дополнительного образования детских оздоровительно-образовательных лагерей, отвечающих требованиям безопасности»</t>
  </si>
  <si>
    <t>Подпрограмма 5 «Обеспечение деятельности казенных учреждений, обслуживающих отрасль «Образование»</t>
  </si>
  <si>
    <r>
      <t xml:space="preserve">Задача 1 </t>
    </r>
    <r>
      <rPr>
        <sz val="14"/>
        <color rgb="FF000000"/>
        <rFont val="Times New Roman"/>
        <family val="1"/>
        <charset val="204"/>
      </rPr>
      <t>«Обеспечение информационно-аналитического, методического, консультационно-диагностического обслуживания»</t>
    </r>
  </si>
  <si>
    <t>Показатель 1 «Количество образовательных учреждений, получивших  информационно-аналитическое, методическое, консультационно-диагностическое обслуживание»</t>
  </si>
  <si>
    <t>Мероприятие 1.01 «Обеспечение деятельности МКУ «ЦРО  г. Твери»</t>
  </si>
  <si>
    <t>Показатель 1 «Удовлетворенность подведомственных  учреждений качеством услуг»</t>
  </si>
  <si>
    <r>
      <t>Задача 2</t>
    </r>
    <r>
      <rPr>
        <sz val="14"/>
        <color rgb="FF000000"/>
        <rFont val="Times New Roman"/>
        <family val="1"/>
        <charset val="204"/>
      </rPr>
      <t xml:space="preserve"> «Обеспечение бухгалтерского обслуживания в учреждениях отрасли «Образование»</t>
    </r>
  </si>
  <si>
    <t>Показатель 1 «Количество образовательных учреждений, получающих муниципальные услуги (выполнение работ) от муниципального казенного учреждения  «Централизованная бухгалтерия учреждений образования г. Твери»</t>
  </si>
  <si>
    <t>Мероприятие 2.01 «Обеспечение деятельности «Централизованная бухгалтерия  учреждений образования города Твери»</t>
  </si>
  <si>
    <t>Административное мероприятие 2.02 «Организация проведения проверочных мероприятий в рамках контроля за целевым расходованием бюджетных средств»</t>
  </si>
  <si>
    <t>Показатель 1 «Доля учреждений отрасли образования, в которых осуществлен контроль за целевым расходованием бюджетных средств»</t>
  </si>
  <si>
    <r>
      <t xml:space="preserve">Задача 3 </t>
    </r>
    <r>
      <rPr>
        <sz val="14"/>
        <color rgb="FF000000"/>
        <rFont val="Times New Roman"/>
        <family val="1"/>
        <charset val="204"/>
      </rPr>
      <t>«Организация выполнения мероприятий по содержанию зданий, территорий, материальной базы и осуществление закупок для образовательных учреждений»</t>
    </r>
  </si>
  <si>
    <t>Показатель 1 «Доля образовательных учреждений, получающих муниципальные услуги (выполнение работ) от муниципального казенного учреждения  «Служба единого заказчика учреждений образования г.Твери»</t>
  </si>
  <si>
    <t>Мероприятие 3.01 «Обеспечение деятельности МКУ «СЕЗ УО г. Твери»</t>
  </si>
  <si>
    <t>Административное мероприятие 3.02 «Подготовка и проведение запланированных конкурсных процедур»</t>
  </si>
  <si>
    <t>Показатель 1  «Количество муниципальных образовательных учреждений, в которых обеспечены условия подготовки и проведения ремонтных работ, организованы конкурсные процедуры»</t>
  </si>
  <si>
    <t xml:space="preserve"> ».</t>
  </si>
  <si>
    <t>L</t>
  </si>
  <si>
    <t>Показатель 1  «Количество классов, в которых осуществляется классное руководство»</t>
  </si>
  <si>
    <t>Е</t>
  </si>
  <si>
    <t>Показатель 1  «Количество созданных пунктов проведения основного государственного экзамена»</t>
  </si>
  <si>
    <t>Мероприятие 1.03 «Обеспечение выплат ежемесячного денежного вознаграждения за классное руководство педагогическим работникам муниципальных образовательных организаций»</t>
  </si>
  <si>
    <t>Административное мероприятие 1.04 «Переход на новые федеральные государственные образовательные стандарты общего образования»</t>
  </si>
  <si>
    <t>Мероприятие 5.02 «Приобретение  оборудования, включая мебель и другие предметы длительного пользования»</t>
  </si>
  <si>
    <t>Административное мероприятие  1.02 «Организация проведения мероприятий с обучающимися: конкурсы, олимпиады и т.д.»</t>
  </si>
  <si>
    <t>Показатель 1 «Доля подведомственных  учреждений, участвующих в мероприятиях»</t>
  </si>
  <si>
    <t>Показатель 1 «Количество образовательных учреждений, в которых приобретено оборудование»</t>
  </si>
  <si>
    <t>Мероприятие 2.02 «Обеспечение комплексной безопасности пребывания детей в муниципальных образовательных учреждениях дополнительного образования детских оздоровительно-образовательных лагерях»</t>
  </si>
  <si>
    <t>Муниципальная программа, всего</t>
  </si>
  <si>
    <t>Показатель 1 «Количество учреждений, в которых проведены мероприятия по обеспечению комплексной безопасности зданий и помещений»</t>
  </si>
  <si>
    <t>Показатель 1 «Количество общеобразовательных учреждений, охваченных организованными формами духовно-нравственного и патриотического воспитания»</t>
  </si>
  <si>
    <t>Показатель 2 «Количество общеобразовательных учреждений, реализующих систему мероприятий, направленных на развитие в образовательных учреждениях краеведческого движения»</t>
  </si>
  <si>
    <t>Мероприятие 1.01 «Обеспечение присмотра и ухода за детьми, содержания зданий и сооружений муниципальных образовательных учреждений, реализующих основную общеобразовательную программу дошкольного образования,  в рамках муниципального задания»</t>
  </si>
  <si>
    <t>Показатель 2  «Количество дошкольных отделений общеобразовательных школ, определенных для выполнения муниципального задания»</t>
  </si>
  <si>
    <t>Мероприятие 1.02 «Организация предоставления государственных гарантий реализации прав на получение общедоступного и бесплатного дошкольного образования в муниципальных образовательных учреждениях, реализующих основную общеобразовательную программу дошкольного образования»</t>
  </si>
  <si>
    <t>Показатель 1  «Количество муниципальных бюджетных дошкольных образовательных учреждений»</t>
  </si>
  <si>
    <t>Административное мероприятие 1.03 «Мониторинг готовности муниципальных бюджетных дошкольных образовательных учреждений к началу нового учебного года»</t>
  </si>
  <si>
    <t>Мероприятие 2.01 «Обеспечение ремонтных работ, приобретение и установка спортивно-игрового оборудования, благоустройство территорий в муниципальных бюджетных дошкольных образовательных учреждениях»</t>
  </si>
  <si>
    <t>Мероприятие 2.02 «Обеспечение комплексной безопасности зданий и помещений муниципальных бюджетных дошкольных образовательных учреждений»</t>
  </si>
  <si>
    <t>Мероприятие 2.03 «Осуществление комплекса мер по обеспечению теплового режима и энергосбережения в муниципальных бюджетных дошкольных образовательных учреждениях»</t>
  </si>
  <si>
    <r>
      <t>Задача 2</t>
    </r>
    <r>
      <rPr>
        <sz val="14"/>
        <color rgb="FF000000"/>
        <rFont val="Times New Roman"/>
        <family val="1"/>
        <charset val="204"/>
      </rPr>
      <t xml:space="preserve"> «Укрепление материально-технической базы муниципальных бюджетных дошкольных образовательных учреждений»</t>
    </r>
  </si>
  <si>
    <r>
      <t xml:space="preserve">Задача 3 </t>
    </r>
    <r>
      <rPr>
        <sz val="14"/>
        <color rgb="FF000000"/>
        <rFont val="Times New Roman"/>
        <family val="1"/>
        <charset val="204"/>
      </rPr>
      <t>«Организация предоставления компенсации части родительской платы за присмотр и уход за ребенком в муниципальных образовательных учреждениях, реализующих основную общеобразовательную программу дошкольного образования»</t>
    </r>
  </si>
  <si>
    <t>Показатель 1 «Количество муниципальных бюджетных дошкольных образовательных учреждений, осуществляющих выплату компенсации части родительской платы»</t>
  </si>
  <si>
    <t>Показатель 2 «Количество дошкольных отделений общеобразовательных школ,  осуществляющих выплату компенсации части родительской платы»</t>
  </si>
  <si>
    <t>Мероприятие 3.01  «Обеспечение   предоставления компенсации части родительской платы за присмотр и уход за ребенком в муниципальных  образовательных учреждениях, реализующих основную общеобразовательную программу дошкольного образования»</t>
  </si>
  <si>
    <t>Показатель 2 «Количество дошкольных отделений общеобразовательных школ, осуществляющих выплату компенсации части родительской платы»</t>
  </si>
  <si>
    <t>Административное мероприятие 3.02 «Организация контроля за расходованием средств на предоставление компенсации части родительской платы за содержание ребенка в муниципальных образовательных учреждениях, реализующих основную общеобразовательную программу дошкольного образования»</t>
  </si>
  <si>
    <t>Показатель 1 «Количество  вновь введенных мест в муниципальных бюджетных  дошкольных образовательных учреждениях»</t>
  </si>
  <si>
    <t>Показатель 1 «Количество  вновь введенных мест в муниципальных бюджетных дошкольных образовательных учреждениях»</t>
  </si>
  <si>
    <t>Показатель 1 «Количество общеобразовательных учреждений, принявших участие в ремонте, устройстве спортивного оборудования и плоскостных сооружений»</t>
  </si>
  <si>
    <t>Мероприятие  4.01 «Детский сад на 190 мест, г.Тверь, Московский  район, ул. Склизкова»</t>
  </si>
  <si>
    <t xml:space="preserve">Мероприятие 4.02 «Детский сад в г.Тверь, Московский район, микрорайон «Южный», ул. Левитана» </t>
  </si>
  <si>
    <t>Мероприятие 2.01  «Проведение капитального ремонта и приобретение оборудования в целях обеспечения односменного режима обучения в общеобразовательных учреждениях (в рамках реализации национального проекта «Образование»  (ФП «Современная школа»))»</t>
  </si>
  <si>
    <t>Мероприятие 2.02 «Средняя общеобразовательная школа на 1224 места в микрорайоне «Радужный»</t>
  </si>
  <si>
    <r>
      <t xml:space="preserve">Задача 2 </t>
    </r>
    <r>
      <rPr>
        <sz val="14"/>
        <rFont val="Times New Roman"/>
        <family val="1"/>
        <charset val="204"/>
      </rPr>
      <t>«Реконструкция, создание новых мест в общеобразовательных учреждениях, в т.ч. в рамках реализации национального проекта «Образование» (ФП «Современная школа»)»</t>
    </r>
  </si>
  <si>
    <t>Показатель 1 «Количество муниципальных бюджетных дошкольных образовательных учреждений, определенных для выполнения муниципального задания»</t>
  </si>
  <si>
    <r>
      <t>Показатель 1 «Количество образовательных учреждений, в которых проведен капитальный ремонт и приобретено оборудование в целях обеспечения односменного режима обучения в общеобразовательных учреждениях</t>
    </r>
    <r>
      <rPr>
        <sz val="11"/>
        <color rgb="FF000000"/>
        <rFont val="Calibri"/>
        <family val="2"/>
        <charset val="204"/>
      </rPr>
      <t>»</t>
    </r>
  </si>
  <si>
    <t>Показатель 1 «Количество учреждений, в которых осуществлены ремонтные работы, приобретение и установка спортивно-игрового оборудования, благоустройство территорий»</t>
  </si>
  <si>
    <t>Показатель 1 «Количество отчетов о расходах по осуществлению выплаты компенсации части родительской платы за содержание ребенка в муниципальных образовательных учреждениях, реализующих основную общеобразовательную программу дошкольного образования»</t>
  </si>
  <si>
    <r>
      <t>Задача 1</t>
    </r>
    <r>
      <rPr>
        <sz val="14"/>
        <rFont val="Times New Roman"/>
        <family val="1"/>
        <charset val="204"/>
      </rPr>
      <t xml:space="preserve"> «Обеспечение жизнедеятельности муниципальных образовательных учреждений, реализующих основную общеобразовательную программу дошкольного образования»</t>
    </r>
  </si>
  <si>
    <r>
      <t xml:space="preserve">Задача 4 </t>
    </r>
    <r>
      <rPr>
        <sz val="14"/>
        <rFont val="Times New Roman"/>
        <family val="1"/>
        <charset val="204"/>
      </rPr>
      <t>«Ввод новых зданий в сеть муниципальных дошкольных образовательных учреждений» (в рамках реализации национального проекта «Демография» (ФП «Содействие занятости женщин-создание условий дошкольного образования для детей в возрасте до трех лет»)</t>
    </r>
  </si>
  <si>
    <t>Мероприятие 1.01 «Обеспечение содержания зданий и сооружений, обустройство прилегающих к ним территорий в муниципальных бюджетных общеобразовательных  учреждениях в рамках муниципального задания»</t>
  </si>
  <si>
    <t>Мероприятие 1.02 «Обеспечение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учреждениях в рамках муниципального задания»</t>
  </si>
  <si>
    <t xml:space="preserve">Мероприятие 2.01 «Осуществление ремонтных работ  в муниципальных образовательных учреждениях дополнительного образования детских оздоровительно-образовательных лагерях и детской даче «Отмичи»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</si>
  <si>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Условные обозначения:
д. - дом
г. - город
МКУ «СЕЗ УО г. Твери» - муниципальное казенное учреждение «Служба единого заказчика учреждений образования города Твери»
МКУ «ЦБ УО  г. Твери» - муниципальное казенное учреждении «Централизованная бухгалтерия учреждений образования города Твери»
МКУ «ЦРО  г. Твери» - муниципальное казенное учреждение «Центр развития образования города Твери»
пер.- переулок
ул. - улица
ФП - федеральный проект</t>
  </si>
  <si>
    <t>Показатель 3 «Количество школьников, получивших социальную поддержку в виде единовременной премии»</t>
  </si>
  <si>
    <t>Мероприятие  4.03 «Детский сад на 150 мест, г.Тверь, по ул. Планерная 1-й пер.Вагонников»</t>
  </si>
  <si>
    <t>Мероприятие 5.05 «Ремонт, устройство спортивного оборудования и плоскостных сооружений на территориях общеобразовательных  учреждений» (в т.ч. расходы в рамках реализации национального проекта  «Демография»  (ФП «Спорт - норма жизни»))</t>
  </si>
  <si>
    <r>
      <t xml:space="preserve">Задача 3 </t>
    </r>
    <r>
      <rPr>
        <sz val="14"/>
        <color rgb="FF000000"/>
        <rFont val="Times New Roman"/>
        <family val="1"/>
        <charset val="204"/>
      </rPr>
      <t>«Укрепление материально-технической базы учреждений дополнительного образования»</t>
    </r>
  </si>
  <si>
    <t>Мероприятие 3.01 «Проведение ремонтных работ и благоустройства в учреждениях дополнительного образования»</t>
  </si>
  <si>
    <t>Показатель 1 «Количество учреждений, в которых проведены ремонтные работы и благоустройство»</t>
  </si>
  <si>
    <t>Показатель 2 «Количество обслуживаемых объектов»</t>
  </si>
  <si>
    <t>Административное мероприятие 3.02 «Осуществление контроля за проведением ремонтных работ и благоустройства в учреждениях дополнительного образования»</t>
  </si>
  <si>
    <t>Показатель 1 «Количество учреждений дополнительного образования, в которых осуществлен контроль за проведением ремонтных работ и благоустройства»</t>
  </si>
  <si>
    <t xml:space="preserve">Мероприятие 3.03 «Обеспечение комплексной безопасности зданий и  помещений учреждений дополнительного образования детей» </t>
  </si>
  <si>
    <t>Показатель 1 «Количество учреждений  дополнительного образования, осуществивших комплекс мер по противопожарной безопасности»</t>
  </si>
  <si>
    <t>И.о. начальника управления образования Администрации города Твери                                                                                                                                                                                                                                                                           В.Г. Моргось</t>
  </si>
  <si>
    <t>Показатель 1 «Количество юридических лиц, индивидуальных предпринимателей, получивших субсидию»</t>
  </si>
  <si>
    <t>Мероприятие 1.06 «Cубсидия юридическим лицам (за исключением государственных (муниципальных) учреждений), индивидуальным предпринимателям, реализующим услуги в сфере отдыха и оздоровления детей в каникулярное время в загородных лагерях отдыха и оздоровления детей»</t>
  </si>
  <si>
    <t>Приложение 1 
 к постановлению Администрации города Твери  
от «29» октября 2021  № 1024
«Приложение  1 к муниципальной программе города Твери
«Развитие образования города Твери» на 2021 - 2026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</si>
</sst>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_-* #,##0.00_р_._-;\-* #,##0.00_р_._-;_-* \-??_р_._-;_-@_-"/>
  </numFmts>
  <fonts count="25" x14ac:knownFonts="1">
    <font>
      <sz val="11"/>
      <color rgb="FF000000"/>
      <name val="Calibri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22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28"/>
      <color rgb="FFFF0000"/>
      <name val="Times New Roman"/>
      <family val="1"/>
      <charset val="204"/>
    </font>
    <font>
      <sz val="10"/>
      <name val="Arial"/>
      <family val="2"/>
      <charset val="204"/>
    </font>
    <font>
      <sz val="18"/>
      <color rgb="FFFF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b/>
      <sz val="22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9" fillId="0" borderId="0"/>
  </cellStyleXfs>
  <cellXfs count="127">
    <xf numFmtId="0" fontId="0" fillId="0" borderId="0" xfId="0" applyNumberFormat="1" applyFont="1"/>
    <xf numFmtId="0" fontId="1" fillId="0" borderId="0" xfId="0" applyNumberFormat="1" applyFont="1"/>
    <xf numFmtId="0" fontId="2" fillId="0" borderId="0" xfId="0" applyNumberFormat="1" applyFont="1" applyAlignment="1">
      <alignment wrapText="1"/>
    </xf>
    <xf numFmtId="0" fontId="2" fillId="0" borderId="0" xfId="0" applyNumberFormat="1" applyFont="1" applyAlignment="1">
      <alignment vertical="center" wrapText="1"/>
    </xf>
    <xf numFmtId="0" fontId="3" fillId="0" borderId="0" xfId="0" applyNumberFormat="1" applyFont="1" applyAlignment="1">
      <alignment vertical="top"/>
    </xf>
    <xf numFmtId="166" fontId="1" fillId="0" borderId="0" xfId="0" applyNumberFormat="1" applyFont="1"/>
    <xf numFmtId="2" fontId="1" fillId="0" borderId="0" xfId="0" applyNumberFormat="1" applyFont="1"/>
    <xf numFmtId="164" fontId="3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top" wrapText="1"/>
    </xf>
    <xf numFmtId="164" fontId="9" fillId="0" borderId="16" xfId="0" applyNumberFormat="1" applyFont="1" applyFill="1" applyBorder="1" applyAlignment="1">
      <alignment horizontal="center" vertical="center" wrapText="1"/>
    </xf>
    <xf numFmtId="165" fontId="2" fillId="0" borderId="4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8" fillId="0" borderId="4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/>
    </xf>
    <xf numFmtId="0" fontId="1" fillId="0" borderId="0" xfId="0" applyNumberFormat="1" applyFont="1" applyFill="1"/>
    <xf numFmtId="164" fontId="1" fillId="0" borderId="0" xfId="0" applyNumberFormat="1" applyFont="1" applyFill="1"/>
    <xf numFmtId="3" fontId="8" fillId="0" borderId="4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5" fillId="0" borderId="0" xfId="0" applyNumberFormat="1" applyFont="1" applyFill="1" applyAlignment="1">
      <alignment wrapText="1"/>
    </xf>
    <xf numFmtId="0" fontId="6" fillId="0" borderId="0" xfId="0" applyNumberFormat="1" applyFont="1" applyFill="1" applyAlignment="1">
      <alignment wrapText="1"/>
    </xf>
    <xf numFmtId="0" fontId="17" fillId="0" borderId="0" xfId="0" applyNumberFormat="1" applyFont="1" applyAlignment="1">
      <alignment wrapText="1"/>
    </xf>
    <xf numFmtId="0" fontId="3" fillId="0" borderId="0" xfId="0" applyNumberFormat="1" applyFont="1" applyFill="1" applyAlignment="1">
      <alignment wrapText="1"/>
    </xf>
    <xf numFmtId="164" fontId="17" fillId="0" borderId="0" xfId="0" applyNumberFormat="1" applyFont="1" applyFill="1" applyAlignment="1">
      <alignment wrapText="1"/>
    </xf>
    <xf numFmtId="0" fontId="17" fillId="0" borderId="0" xfId="0" applyNumberFormat="1" applyFont="1" applyFill="1" applyAlignment="1">
      <alignment wrapText="1"/>
    </xf>
    <xf numFmtId="0" fontId="3" fillId="0" borderId="0" xfId="0" applyNumberFormat="1" applyFont="1" applyFill="1" applyAlignment="1">
      <alignment horizontal="center" vertical="center" wrapText="1"/>
    </xf>
    <xf numFmtId="165" fontId="8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wrapText="1"/>
    </xf>
    <xf numFmtId="0" fontId="3" fillId="0" borderId="4" xfId="0" applyNumberFormat="1" applyFont="1" applyFill="1" applyBorder="1" applyAlignment="1">
      <alignment vertical="top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vertical="top" wrapText="1"/>
    </xf>
    <xf numFmtId="164" fontId="13" fillId="0" borderId="4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top" wrapText="1"/>
    </xf>
    <xf numFmtId="0" fontId="4" fillId="0" borderId="4" xfId="0" applyNumberFormat="1" applyFont="1" applyFill="1" applyBorder="1" applyAlignment="1">
      <alignment vertical="top" wrapText="1"/>
    </xf>
    <xf numFmtId="0" fontId="4" fillId="0" borderId="0" xfId="0" applyNumberFormat="1" applyFont="1" applyFill="1" applyAlignment="1">
      <alignment horizontal="center" vertical="top" wrapText="1"/>
    </xf>
    <xf numFmtId="0" fontId="2" fillId="0" borderId="0" xfId="0" applyNumberFormat="1" applyFont="1" applyFill="1" applyAlignment="1">
      <alignment vertical="top" wrapText="1"/>
    </xf>
    <xf numFmtId="3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vertical="center" wrapText="1"/>
    </xf>
    <xf numFmtId="0" fontId="2" fillId="0" borderId="0" xfId="0" applyNumberFormat="1" applyFont="1" applyFill="1" applyAlignment="1">
      <alignment wrapText="1"/>
    </xf>
    <xf numFmtId="0" fontId="3" fillId="0" borderId="0" xfId="0" applyNumberFormat="1" applyFont="1" applyFill="1" applyAlignment="1">
      <alignment vertical="top"/>
    </xf>
    <xf numFmtId="164" fontId="3" fillId="0" borderId="0" xfId="0" applyNumberFormat="1" applyFont="1" applyFill="1" applyAlignment="1">
      <alignment horizontal="left" wrapText="1"/>
    </xf>
    <xf numFmtId="0" fontId="3" fillId="0" borderId="0" xfId="0" applyNumberFormat="1" applyFont="1" applyFill="1" applyAlignment="1">
      <alignment horizontal="left" wrapText="1"/>
    </xf>
    <xf numFmtId="4" fontId="2" fillId="0" borderId="0" xfId="0" applyNumberFormat="1" applyFont="1" applyFill="1" applyAlignment="1">
      <alignment horizontal="left" vertical="center" wrapText="1"/>
    </xf>
    <xf numFmtId="0" fontId="1" fillId="0" borderId="0" xfId="0" applyNumberFormat="1" applyFont="1" applyFill="1" applyAlignment="1">
      <alignment horizontal="left"/>
    </xf>
    <xf numFmtId="0" fontId="18" fillId="0" borderId="0" xfId="0" applyNumberFormat="1" applyFont="1" applyFill="1" applyAlignment="1">
      <alignment wrapText="1"/>
    </xf>
    <xf numFmtId="0" fontId="11" fillId="0" borderId="0" xfId="0" applyNumberFormat="1" applyFont="1" applyFill="1" applyAlignment="1">
      <alignment wrapText="1"/>
    </xf>
    <xf numFmtId="0" fontId="5" fillId="0" borderId="0" xfId="0" applyNumberFormat="1" applyFont="1" applyFill="1" applyAlignment="1">
      <alignment horizontal="left" wrapText="1"/>
    </xf>
    <xf numFmtId="0" fontId="14" fillId="0" borderId="0" xfId="0" applyNumberFormat="1" applyFont="1" applyFill="1" applyAlignment="1">
      <alignment wrapText="1"/>
    </xf>
    <xf numFmtId="0" fontId="3" fillId="0" borderId="0" xfId="0" applyNumberFormat="1" applyFont="1" applyFill="1" applyAlignment="1">
      <alignment horizontal="left"/>
    </xf>
    <xf numFmtId="0" fontId="6" fillId="0" borderId="0" xfId="0" applyNumberFormat="1" applyFont="1" applyFill="1" applyAlignment="1">
      <alignment horizontal="left"/>
    </xf>
    <xf numFmtId="0" fontId="6" fillId="0" borderId="0" xfId="0" applyNumberFormat="1" applyFont="1" applyFill="1" applyAlignment="1">
      <alignment horizontal="left" wrapText="1"/>
    </xf>
    <xf numFmtId="3" fontId="3" fillId="0" borderId="0" xfId="0" applyNumberFormat="1" applyFont="1" applyFill="1" applyAlignment="1">
      <alignment wrapText="1"/>
    </xf>
    <xf numFmtId="0" fontId="12" fillId="0" borderId="0" xfId="0" applyNumberFormat="1" applyFont="1" applyFill="1" applyAlignment="1">
      <alignment wrapText="1"/>
    </xf>
    <xf numFmtId="164" fontId="3" fillId="0" borderId="0" xfId="0" applyNumberFormat="1" applyFont="1" applyFill="1" applyAlignment="1">
      <alignment wrapText="1"/>
    </xf>
    <xf numFmtId="0" fontId="20" fillId="0" borderId="0" xfId="0" applyNumberFormat="1" applyFont="1" applyFill="1" applyAlignment="1">
      <alignment horizontal="left"/>
    </xf>
    <xf numFmtId="0" fontId="8" fillId="0" borderId="0" xfId="0" applyNumberFormat="1" applyFont="1" applyFill="1" applyAlignment="1">
      <alignment horizontal="left" wrapText="1"/>
    </xf>
    <xf numFmtId="0" fontId="21" fillId="0" borderId="0" xfId="0" applyNumberFormat="1" applyFont="1" applyFill="1" applyAlignment="1">
      <alignment horizontal="left" wrapText="1"/>
    </xf>
    <xf numFmtId="0" fontId="15" fillId="0" borderId="0" xfId="0" applyNumberFormat="1" applyFont="1" applyFill="1" applyAlignment="1">
      <alignment wrapText="1"/>
    </xf>
    <xf numFmtId="0" fontId="22" fillId="0" borderId="0" xfId="0" applyNumberFormat="1" applyFont="1" applyFill="1" applyAlignment="1">
      <alignment wrapText="1"/>
    </xf>
    <xf numFmtId="0" fontId="2" fillId="0" borderId="14" xfId="0" applyNumberFormat="1" applyFont="1" applyFill="1" applyBorder="1" applyAlignment="1">
      <alignment vertical="top" wrapText="1"/>
    </xf>
    <xf numFmtId="0" fontId="23" fillId="0" borderId="4" xfId="0" applyNumberFormat="1" applyFont="1" applyFill="1" applyBorder="1" applyAlignment="1">
      <alignment vertical="top" wrapText="1"/>
    </xf>
    <xf numFmtId="0" fontId="14" fillId="0" borderId="0" xfId="0" applyNumberFormat="1" applyFont="1" applyFill="1" applyAlignment="1">
      <alignment horizontal="left" wrapText="1"/>
    </xf>
    <xf numFmtId="0" fontId="2" fillId="0" borderId="4" xfId="0" applyNumberFormat="1" applyFont="1" applyFill="1" applyBorder="1" applyAlignment="1">
      <alignment vertical="top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vertical="top" wrapText="1"/>
    </xf>
    <xf numFmtId="0" fontId="8" fillId="0" borderId="13" xfId="0" applyNumberFormat="1" applyFont="1" applyFill="1" applyBorder="1" applyAlignment="1">
      <alignment vertical="top" wrapText="1"/>
    </xf>
    <xf numFmtId="0" fontId="2" fillId="0" borderId="4" xfId="0" applyNumberFormat="1" applyFont="1" applyFill="1" applyBorder="1" applyAlignment="1">
      <alignment vertical="center" wrapText="1"/>
    </xf>
    <xf numFmtId="0" fontId="2" fillId="0" borderId="4" xfId="0" applyNumberFormat="1" applyFont="1" applyFill="1" applyBorder="1" applyAlignment="1">
      <alignment vertical="top" wrapText="1"/>
    </xf>
    <xf numFmtId="0" fontId="8" fillId="0" borderId="4" xfId="0" applyNumberFormat="1" applyFont="1" applyFill="1" applyBorder="1" applyAlignment="1">
      <alignment vertical="top" wrapText="1"/>
    </xf>
    <xf numFmtId="0" fontId="24" fillId="0" borderId="16" xfId="0" applyFont="1" applyFill="1" applyBorder="1" applyAlignment="1">
      <alignment horizontal="left" vertical="center" wrapText="1"/>
    </xf>
    <xf numFmtId="0" fontId="13" fillId="0" borderId="15" xfId="0" applyNumberFormat="1" applyFont="1" applyFill="1" applyBorder="1" applyAlignment="1">
      <alignment horizontal="left" vertical="top" wrapText="1"/>
    </xf>
    <xf numFmtId="0" fontId="13" fillId="0" borderId="0" xfId="0" applyNumberFormat="1" applyFont="1" applyFill="1" applyBorder="1" applyAlignment="1">
      <alignment horizontal="left" vertical="top" wrapText="1"/>
    </xf>
    <xf numFmtId="0" fontId="14" fillId="0" borderId="15" xfId="0" applyNumberFormat="1" applyFont="1" applyFill="1" applyBorder="1" applyAlignment="1">
      <alignment horizontal="left" vertical="top" wrapText="1"/>
    </xf>
    <xf numFmtId="0" fontId="14" fillId="0" borderId="0" xfId="0" applyNumberFormat="1" applyFont="1" applyFill="1" applyAlignment="1">
      <alignment horizontal="left" vertical="top" wrapText="1"/>
    </xf>
    <xf numFmtId="0" fontId="2" fillId="0" borderId="14" xfId="0" applyNumberFormat="1" applyFont="1" applyFill="1" applyBorder="1" applyAlignment="1">
      <alignment horizontal="left" vertical="top" wrapText="1"/>
    </xf>
    <xf numFmtId="0" fontId="2" fillId="0" borderId="13" xfId="0" applyNumberFormat="1" applyFont="1" applyFill="1" applyBorder="1" applyAlignment="1">
      <alignment horizontal="left" vertical="top" wrapText="1"/>
    </xf>
    <xf numFmtId="0" fontId="2" fillId="0" borderId="12" xfId="0" applyNumberFormat="1" applyFont="1" applyFill="1" applyBorder="1" applyAlignment="1">
      <alignment horizontal="left" vertical="top" wrapText="1"/>
    </xf>
    <xf numFmtId="0" fontId="2" fillId="0" borderId="14" xfId="0" applyNumberFormat="1" applyFont="1" applyFill="1" applyBorder="1" applyAlignment="1">
      <alignment horizontal="center" vertical="center" wrapText="1"/>
    </xf>
    <xf numFmtId="0" fontId="2" fillId="0" borderId="13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8" fillId="0" borderId="14" xfId="0" applyNumberFormat="1" applyFont="1" applyFill="1" applyBorder="1" applyAlignment="1">
      <alignment horizontal="left" vertical="top" wrapText="1"/>
    </xf>
    <xf numFmtId="0" fontId="8" fillId="0" borderId="12" xfId="0" applyNumberFormat="1" applyFont="1" applyFill="1" applyBorder="1" applyAlignment="1">
      <alignment horizontal="left" vertical="top" wrapText="1"/>
    </xf>
    <xf numFmtId="0" fontId="8" fillId="0" borderId="14" xfId="0" applyNumberFormat="1" applyFont="1" applyFill="1" applyBorder="1" applyAlignment="1">
      <alignment horizontal="left" vertical="center" wrapText="1"/>
    </xf>
    <xf numFmtId="0" fontId="8" fillId="0" borderId="13" xfId="0" applyNumberFormat="1" applyFont="1" applyFill="1" applyBorder="1" applyAlignment="1">
      <alignment horizontal="left" vertical="center" wrapText="1"/>
    </xf>
    <xf numFmtId="0" fontId="8" fillId="0" borderId="12" xfId="0" applyNumberFormat="1" applyFont="1" applyFill="1" applyBorder="1" applyAlignment="1">
      <alignment horizontal="left" vertical="center" wrapText="1"/>
    </xf>
    <xf numFmtId="0" fontId="8" fillId="0" borderId="13" xfId="0" applyNumberFormat="1" applyFont="1" applyFill="1" applyBorder="1" applyAlignment="1">
      <alignment horizontal="left" vertical="top" wrapText="1"/>
    </xf>
    <xf numFmtId="0" fontId="8" fillId="0" borderId="0" xfId="0" applyNumberFormat="1" applyFont="1" applyAlignment="1">
      <alignment horizontal="right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 wrapText="1"/>
    </xf>
    <xf numFmtId="0" fontId="4" fillId="0" borderId="10" xfId="0" applyNumberFormat="1" applyFont="1" applyFill="1" applyBorder="1" applyAlignment="1">
      <alignment horizontal="center" vertical="center" wrapText="1"/>
    </xf>
    <xf numFmtId="0" fontId="4" fillId="0" borderId="11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vertical="center" wrapText="1"/>
    </xf>
    <xf numFmtId="0" fontId="2" fillId="0" borderId="12" xfId="0" applyNumberFormat="1" applyFont="1" applyFill="1" applyBorder="1" applyAlignment="1">
      <alignment vertical="center" wrapText="1"/>
    </xf>
    <xf numFmtId="0" fontId="4" fillId="0" borderId="12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vertical="top" wrapText="1"/>
    </xf>
    <xf numFmtId="0" fontId="8" fillId="0" borderId="13" xfId="0" applyNumberFormat="1" applyFont="1" applyFill="1" applyBorder="1" applyAlignment="1">
      <alignment vertical="top" wrapText="1"/>
    </xf>
    <xf numFmtId="0" fontId="8" fillId="0" borderId="12" xfId="0" applyNumberFormat="1" applyFont="1" applyFill="1" applyBorder="1" applyAlignment="1">
      <alignment vertical="top" wrapText="1"/>
    </xf>
    <xf numFmtId="0" fontId="8" fillId="0" borderId="4" xfId="0" applyNumberFormat="1" applyFont="1" applyFill="1" applyBorder="1" applyAlignment="1">
      <alignment vertical="center" wrapText="1"/>
    </xf>
    <xf numFmtId="0" fontId="8" fillId="0" borderId="13" xfId="0" applyNumberFormat="1" applyFont="1" applyFill="1" applyBorder="1" applyAlignment="1">
      <alignment vertical="center" wrapText="1"/>
    </xf>
    <xf numFmtId="0" fontId="8" fillId="0" borderId="12" xfId="0" applyNumberFormat="1" applyFont="1" applyFill="1" applyBorder="1" applyAlignment="1">
      <alignment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1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vertical="top" wrapText="1"/>
    </xf>
    <xf numFmtId="0" fontId="2" fillId="0" borderId="12" xfId="0" applyNumberFormat="1" applyFont="1" applyFill="1" applyBorder="1" applyAlignment="1">
      <alignment vertical="top" wrapText="1"/>
    </xf>
    <xf numFmtId="0" fontId="8" fillId="0" borderId="4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16" fillId="0" borderId="0" xfId="0" applyNumberFormat="1" applyFont="1" applyFill="1" applyAlignment="1">
      <alignment horizontal="left" wrapText="1"/>
    </xf>
    <xf numFmtId="0" fontId="14" fillId="0" borderId="15" xfId="0" applyNumberFormat="1" applyFont="1" applyFill="1" applyBorder="1" applyAlignment="1">
      <alignment horizontal="left" wrapText="1"/>
    </xf>
    <xf numFmtId="0" fontId="14" fillId="0" borderId="0" xfId="0" applyNumberFormat="1" applyFont="1" applyFill="1" applyAlignment="1">
      <alignment horizontal="left" wrapText="1"/>
    </xf>
    <xf numFmtId="0" fontId="4" fillId="0" borderId="0" xfId="0" applyNumberFormat="1" applyFont="1" applyFill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214"/>
  <sheetViews>
    <sheetView tabSelected="1" zoomScale="65" zoomScaleNormal="65" zoomScaleSheetLayoutView="65" workbookViewId="0">
      <selection activeCell="B1" sqref="B1:AB1"/>
    </sheetView>
  </sheetViews>
  <sheetFormatPr defaultColWidth="8.85546875" defaultRowHeight="18.75" x14ac:dyDescent="0.3"/>
  <cols>
    <col min="1" max="1" width="4" style="1" customWidth="1"/>
    <col min="2" max="12" width="4.42578125" style="1" customWidth="1"/>
    <col min="13" max="13" width="4.85546875" style="1" customWidth="1"/>
    <col min="14" max="18" width="4.42578125" style="1" customWidth="1"/>
    <col min="19" max="19" width="91.5703125" style="2" customWidth="1"/>
    <col min="20" max="20" width="12.85546875" style="1" customWidth="1"/>
    <col min="21" max="21" width="20.140625" style="1" customWidth="1"/>
    <col min="22" max="22" width="17.85546875" style="1" customWidth="1"/>
    <col min="23" max="23" width="18" style="1" customWidth="1"/>
    <col min="24" max="24" width="15.5703125" style="1" customWidth="1"/>
    <col min="25" max="25" width="16.42578125" style="1" customWidth="1"/>
    <col min="26" max="26" width="16.140625" style="1" customWidth="1"/>
    <col min="27" max="27" width="20" style="1" customWidth="1"/>
    <col min="28" max="28" width="9.42578125" style="1" customWidth="1"/>
    <col min="29" max="29" width="39.140625" style="22" customWidth="1"/>
    <col min="30" max="30" width="16.42578125" style="1" customWidth="1"/>
    <col min="31" max="31" width="8.85546875" style="1" customWidth="1"/>
    <col min="32" max="16384" width="8.85546875" style="1"/>
  </cols>
  <sheetData>
    <row r="1" spans="2:35" ht="138" customHeight="1" x14ac:dyDescent="0.3">
      <c r="B1" s="93" t="s">
        <v>185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</row>
    <row r="2" spans="2:35" ht="39.75" customHeight="1" x14ac:dyDescent="0.25">
      <c r="B2" s="94" t="s">
        <v>0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</row>
    <row r="3" spans="2:35" ht="39.75" customHeight="1" x14ac:dyDescent="0.25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26"/>
      <c r="T3" s="19"/>
      <c r="U3" s="19"/>
      <c r="V3" s="19"/>
      <c r="W3" s="19"/>
      <c r="X3" s="19"/>
      <c r="Y3" s="19"/>
      <c r="Z3" s="19"/>
      <c r="AA3" s="19"/>
      <c r="AB3" s="19"/>
    </row>
    <row r="4" spans="2:35" ht="24" customHeight="1" x14ac:dyDescent="0.3">
      <c r="B4" s="95" t="s">
        <v>1</v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</row>
    <row r="5" spans="2:35" ht="15" customHeight="1" x14ac:dyDescent="0.25">
      <c r="B5" s="96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8"/>
    </row>
    <row r="6" spans="2:35" ht="38.25" customHeight="1" x14ac:dyDescent="0.25">
      <c r="B6" s="99" t="s">
        <v>2</v>
      </c>
      <c r="C6" s="100"/>
      <c r="D6" s="101"/>
      <c r="E6" s="99" t="s">
        <v>3</v>
      </c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6"/>
      <c r="S6" s="107" t="s">
        <v>4</v>
      </c>
      <c r="T6" s="99" t="s">
        <v>5</v>
      </c>
      <c r="U6" s="99" t="s">
        <v>6</v>
      </c>
      <c r="V6" s="105"/>
      <c r="W6" s="105"/>
      <c r="X6" s="105"/>
      <c r="Y6" s="105"/>
      <c r="Z6" s="106"/>
      <c r="AA6" s="99" t="s">
        <v>7</v>
      </c>
      <c r="AB6" s="106"/>
      <c r="AC6" s="25"/>
      <c r="AD6" s="15"/>
      <c r="AE6" s="15"/>
      <c r="AF6" s="15"/>
      <c r="AG6" s="15"/>
      <c r="AH6" s="15"/>
      <c r="AI6" s="15"/>
    </row>
    <row r="7" spans="2:35" ht="63" customHeight="1" x14ac:dyDescent="0.25">
      <c r="B7" s="102"/>
      <c r="C7" s="103"/>
      <c r="D7" s="104"/>
      <c r="E7" s="99" t="s">
        <v>8</v>
      </c>
      <c r="F7" s="106"/>
      <c r="G7" s="99" t="s">
        <v>9</v>
      </c>
      <c r="H7" s="106"/>
      <c r="I7" s="99" t="s">
        <v>10</v>
      </c>
      <c r="J7" s="105"/>
      <c r="K7" s="105"/>
      <c r="L7" s="105"/>
      <c r="M7" s="105"/>
      <c r="N7" s="105"/>
      <c r="O7" s="105"/>
      <c r="P7" s="105"/>
      <c r="Q7" s="105"/>
      <c r="R7" s="106"/>
      <c r="S7" s="108"/>
      <c r="T7" s="109"/>
      <c r="U7" s="69">
        <v>2021</v>
      </c>
      <c r="V7" s="69">
        <v>2022</v>
      </c>
      <c r="W7" s="69">
        <v>2023</v>
      </c>
      <c r="X7" s="69">
        <v>2024</v>
      </c>
      <c r="Y7" s="69">
        <v>2025</v>
      </c>
      <c r="Z7" s="69">
        <v>2026</v>
      </c>
      <c r="AA7" s="69" t="s">
        <v>11</v>
      </c>
      <c r="AB7" s="28" t="s">
        <v>12</v>
      </c>
      <c r="AC7" s="25"/>
      <c r="AD7" s="15"/>
      <c r="AE7" s="15"/>
      <c r="AF7" s="15"/>
      <c r="AG7" s="15"/>
      <c r="AH7" s="15"/>
      <c r="AI7" s="15"/>
    </row>
    <row r="8" spans="2:35" ht="15.75" x14ac:dyDescent="0.25">
      <c r="B8" s="28">
        <v>1</v>
      </c>
      <c r="C8" s="28">
        <v>2</v>
      </c>
      <c r="D8" s="28">
        <v>3</v>
      </c>
      <c r="E8" s="28">
        <v>4</v>
      </c>
      <c r="F8" s="28">
        <v>5</v>
      </c>
      <c r="G8" s="28">
        <v>6</v>
      </c>
      <c r="H8" s="28">
        <v>7</v>
      </c>
      <c r="I8" s="28">
        <v>8</v>
      </c>
      <c r="J8" s="28">
        <v>9</v>
      </c>
      <c r="K8" s="28">
        <v>10</v>
      </c>
      <c r="L8" s="28">
        <v>11</v>
      </c>
      <c r="M8" s="28">
        <v>12</v>
      </c>
      <c r="N8" s="28">
        <v>13</v>
      </c>
      <c r="O8" s="28">
        <v>14</v>
      </c>
      <c r="P8" s="28">
        <v>15</v>
      </c>
      <c r="Q8" s="28">
        <v>16</v>
      </c>
      <c r="R8" s="28">
        <v>17</v>
      </c>
      <c r="S8" s="28">
        <v>18</v>
      </c>
      <c r="T8" s="28">
        <v>19</v>
      </c>
      <c r="U8" s="28">
        <v>20</v>
      </c>
      <c r="V8" s="28">
        <v>21</v>
      </c>
      <c r="W8" s="28">
        <v>22</v>
      </c>
      <c r="X8" s="28">
        <v>23</v>
      </c>
      <c r="Y8" s="28">
        <v>24</v>
      </c>
      <c r="Z8" s="28">
        <v>25</v>
      </c>
      <c r="AA8" s="28">
        <v>26</v>
      </c>
      <c r="AB8" s="28">
        <v>27</v>
      </c>
      <c r="AC8" s="25"/>
      <c r="AD8" s="15"/>
      <c r="AE8" s="15"/>
      <c r="AF8" s="15"/>
      <c r="AG8" s="15"/>
      <c r="AH8" s="15"/>
      <c r="AI8" s="15"/>
    </row>
    <row r="9" spans="2:35" ht="25.5" customHeight="1" x14ac:dyDescent="0.25">
      <c r="B9" s="8">
        <v>0</v>
      </c>
      <c r="C9" s="8">
        <v>1</v>
      </c>
      <c r="D9" s="8">
        <v>1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29" t="s">
        <v>134</v>
      </c>
      <c r="T9" s="69" t="s">
        <v>13</v>
      </c>
      <c r="U9" s="7">
        <f t="shared" ref="U9:AA9" si="0">U17+U69+U126+U152+U185</f>
        <v>5727759.4000000004</v>
      </c>
      <c r="V9" s="7">
        <f t="shared" si="0"/>
        <v>4734117.4000000004</v>
      </c>
      <c r="W9" s="7">
        <f t="shared" si="0"/>
        <v>4701960.2</v>
      </c>
      <c r="X9" s="7">
        <f t="shared" si="0"/>
        <v>4284745.9000000004</v>
      </c>
      <c r="Y9" s="7">
        <f t="shared" si="0"/>
        <v>4287145.9000000004</v>
      </c>
      <c r="Z9" s="7">
        <f t="shared" si="0"/>
        <v>4289545.9000000004</v>
      </c>
      <c r="AA9" s="7">
        <f t="shared" si="0"/>
        <v>28025274.700000003</v>
      </c>
      <c r="AB9" s="30">
        <v>2026</v>
      </c>
      <c r="AC9" s="24"/>
      <c r="AD9" s="16"/>
      <c r="AE9" s="15"/>
      <c r="AF9" s="15"/>
      <c r="AG9" s="15"/>
      <c r="AH9" s="15"/>
      <c r="AI9" s="15"/>
    </row>
    <row r="10" spans="2:35" ht="75.75" customHeight="1" x14ac:dyDescent="0.4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64" t="s">
        <v>14</v>
      </c>
      <c r="T10" s="65"/>
      <c r="U10" s="65"/>
      <c r="V10" s="65"/>
      <c r="W10" s="65"/>
      <c r="X10" s="65"/>
      <c r="Y10" s="65" t="s">
        <v>15</v>
      </c>
      <c r="Z10" s="65"/>
      <c r="AA10" s="65"/>
      <c r="AB10" s="65"/>
      <c r="AC10" s="46"/>
      <c r="AD10" s="15"/>
      <c r="AE10" s="15"/>
      <c r="AF10" s="15"/>
      <c r="AG10" s="15"/>
      <c r="AH10" s="15"/>
      <c r="AI10" s="15"/>
    </row>
    <row r="11" spans="2:35" ht="77.25" customHeight="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64" t="s">
        <v>16</v>
      </c>
      <c r="T11" s="65" t="s">
        <v>17</v>
      </c>
      <c r="U11" s="10">
        <v>77.7</v>
      </c>
      <c r="V11" s="10">
        <v>77.7</v>
      </c>
      <c r="W11" s="10">
        <v>77.7</v>
      </c>
      <c r="X11" s="10">
        <v>77.8</v>
      </c>
      <c r="Y11" s="10">
        <v>77.8</v>
      </c>
      <c r="Z11" s="10">
        <v>77.900000000000006</v>
      </c>
      <c r="AA11" s="10">
        <v>77.900000000000006</v>
      </c>
      <c r="AB11" s="65">
        <v>2026</v>
      </c>
      <c r="AC11" s="25"/>
      <c r="AD11" s="15"/>
      <c r="AE11" s="15"/>
      <c r="AF11" s="15"/>
      <c r="AG11" s="15"/>
      <c r="AH11" s="15"/>
      <c r="AI11" s="15"/>
    </row>
    <row r="12" spans="2:35" ht="37.5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64" t="s">
        <v>18</v>
      </c>
      <c r="T12" s="65" t="s">
        <v>17</v>
      </c>
      <c r="U12" s="10">
        <v>100</v>
      </c>
      <c r="V12" s="10">
        <v>100</v>
      </c>
      <c r="W12" s="10">
        <v>100</v>
      </c>
      <c r="X12" s="10">
        <v>100</v>
      </c>
      <c r="Y12" s="10">
        <v>100</v>
      </c>
      <c r="Z12" s="10">
        <v>100</v>
      </c>
      <c r="AA12" s="10">
        <v>100</v>
      </c>
      <c r="AB12" s="65">
        <v>2026</v>
      </c>
      <c r="AC12" s="25"/>
      <c r="AD12" s="15"/>
      <c r="AE12" s="15"/>
      <c r="AF12" s="15"/>
      <c r="AG12" s="15"/>
      <c r="AH12" s="15"/>
      <c r="AI12" s="15"/>
    </row>
    <row r="13" spans="2:35" ht="60.75" customHeight="1" x14ac:dyDescent="0.3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64" t="s">
        <v>19</v>
      </c>
      <c r="T13" s="65" t="s">
        <v>17</v>
      </c>
      <c r="U13" s="10">
        <v>93</v>
      </c>
      <c r="V13" s="10">
        <v>93</v>
      </c>
      <c r="W13" s="10">
        <v>93</v>
      </c>
      <c r="X13" s="10">
        <v>93</v>
      </c>
      <c r="Y13" s="10">
        <v>93</v>
      </c>
      <c r="Z13" s="10">
        <v>94</v>
      </c>
      <c r="AA13" s="10">
        <v>94</v>
      </c>
      <c r="AB13" s="65">
        <v>2026</v>
      </c>
      <c r="AC13" s="47"/>
      <c r="AD13" s="15"/>
      <c r="AE13" s="15"/>
      <c r="AF13" s="15"/>
      <c r="AG13" s="15"/>
      <c r="AH13" s="15"/>
      <c r="AI13" s="15"/>
    </row>
    <row r="14" spans="2:35" ht="58.5" customHeight="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64" t="s">
        <v>20</v>
      </c>
      <c r="T14" s="65" t="s">
        <v>17</v>
      </c>
      <c r="U14" s="10">
        <v>21.3</v>
      </c>
      <c r="V14" s="10">
        <v>21.3</v>
      </c>
      <c r="W14" s="10">
        <v>21.3</v>
      </c>
      <c r="X14" s="10">
        <v>20.7</v>
      </c>
      <c r="Y14" s="10">
        <v>20.7</v>
      </c>
      <c r="Z14" s="10">
        <v>20.7</v>
      </c>
      <c r="AA14" s="10">
        <v>20.7</v>
      </c>
      <c r="AB14" s="65">
        <v>2026</v>
      </c>
      <c r="AC14" s="64"/>
      <c r="AD14" s="15"/>
      <c r="AE14" s="15"/>
      <c r="AF14" s="15"/>
      <c r="AG14" s="15"/>
      <c r="AH14" s="15"/>
      <c r="AI14" s="15"/>
    </row>
    <row r="15" spans="2:35" ht="93.75" customHeight="1" x14ac:dyDescent="0.3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64" t="s">
        <v>21</v>
      </c>
      <c r="T15" s="65" t="s">
        <v>17</v>
      </c>
      <c r="U15" s="10">
        <v>97.2</v>
      </c>
      <c r="V15" s="10">
        <v>97.4</v>
      </c>
      <c r="W15" s="10">
        <v>97.5</v>
      </c>
      <c r="X15" s="10">
        <v>97.6</v>
      </c>
      <c r="Y15" s="10">
        <v>97.9</v>
      </c>
      <c r="Z15" s="10">
        <v>98</v>
      </c>
      <c r="AA15" s="10">
        <v>98</v>
      </c>
      <c r="AB15" s="65">
        <v>2026</v>
      </c>
      <c r="AC15" s="23"/>
      <c r="AD15" s="15"/>
      <c r="AE15" s="15"/>
      <c r="AF15" s="15"/>
      <c r="AG15" s="15"/>
      <c r="AH15" s="15"/>
      <c r="AI15" s="15"/>
    </row>
    <row r="16" spans="2:35" ht="76.5" customHeight="1" x14ac:dyDescent="0.3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64" t="s">
        <v>22</v>
      </c>
      <c r="T16" s="65" t="s">
        <v>17</v>
      </c>
      <c r="U16" s="10">
        <v>76.599999999999994</v>
      </c>
      <c r="V16" s="10">
        <v>78</v>
      </c>
      <c r="W16" s="10">
        <v>79</v>
      </c>
      <c r="X16" s="10">
        <v>80</v>
      </c>
      <c r="Y16" s="10">
        <v>80</v>
      </c>
      <c r="Z16" s="10">
        <v>80</v>
      </c>
      <c r="AA16" s="10">
        <v>80</v>
      </c>
      <c r="AB16" s="65">
        <v>2026</v>
      </c>
      <c r="AC16" s="47"/>
      <c r="AD16" s="15"/>
      <c r="AE16" s="15"/>
      <c r="AF16" s="15"/>
      <c r="AG16" s="15"/>
      <c r="AH16" s="15"/>
      <c r="AI16" s="15"/>
    </row>
    <row r="17" spans="2:35" s="15" customFormat="1" ht="23.25" customHeight="1" x14ac:dyDescent="0.3">
      <c r="B17" s="8">
        <v>0</v>
      </c>
      <c r="C17" s="8">
        <v>1</v>
      </c>
      <c r="D17" s="8">
        <v>1</v>
      </c>
      <c r="E17" s="8">
        <v>0</v>
      </c>
      <c r="F17" s="8">
        <v>7</v>
      </c>
      <c r="G17" s="8">
        <v>0</v>
      </c>
      <c r="H17" s="8">
        <v>0</v>
      </c>
      <c r="I17" s="8">
        <v>0</v>
      </c>
      <c r="J17" s="8">
        <v>1</v>
      </c>
      <c r="K17" s="8">
        <v>1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29" t="s">
        <v>23</v>
      </c>
      <c r="T17" s="30" t="s">
        <v>13</v>
      </c>
      <c r="U17" s="7">
        <f>U18+U33+U43+U52</f>
        <v>2335321.1999999997</v>
      </c>
      <c r="V17" s="7">
        <f t="shared" ref="V17:AA17" si="1">V18+V33+V43+V52</f>
        <v>1948345.6</v>
      </c>
      <c r="W17" s="7">
        <f t="shared" si="1"/>
        <v>1932241.9000000001</v>
      </c>
      <c r="X17" s="7">
        <f t="shared" si="1"/>
        <v>1820800.7000000002</v>
      </c>
      <c r="Y17" s="7">
        <f t="shared" si="1"/>
        <v>1820800.7000000002</v>
      </c>
      <c r="Z17" s="7">
        <f t="shared" si="1"/>
        <v>1820800.7000000002</v>
      </c>
      <c r="AA17" s="7">
        <f t="shared" si="1"/>
        <v>11678310.800000003</v>
      </c>
      <c r="AB17" s="30">
        <v>2026</v>
      </c>
      <c r="AC17" s="23"/>
    </row>
    <row r="18" spans="2:35" s="15" customFormat="1" ht="56.25" x14ac:dyDescent="0.3">
      <c r="B18" s="8">
        <v>0</v>
      </c>
      <c r="C18" s="8">
        <v>1</v>
      </c>
      <c r="D18" s="8">
        <v>1</v>
      </c>
      <c r="E18" s="8">
        <v>0</v>
      </c>
      <c r="F18" s="8">
        <v>7</v>
      </c>
      <c r="G18" s="8">
        <v>0</v>
      </c>
      <c r="H18" s="8">
        <v>0</v>
      </c>
      <c r="I18" s="8">
        <v>0</v>
      </c>
      <c r="J18" s="8">
        <v>1</v>
      </c>
      <c r="K18" s="8">
        <v>1</v>
      </c>
      <c r="L18" s="8">
        <v>0</v>
      </c>
      <c r="M18" s="8">
        <v>1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31" t="s">
        <v>165</v>
      </c>
      <c r="T18" s="18" t="s">
        <v>13</v>
      </c>
      <c r="U18" s="32">
        <f>U20+U22+U25+U26+U27+U28+U21</f>
        <v>1694826.9</v>
      </c>
      <c r="V18" s="32">
        <f t="shared" ref="V18:AA18" si="2">V20+V22+V25+V26+V27+V28+V21</f>
        <v>1756341.9000000001</v>
      </c>
      <c r="W18" s="32">
        <f t="shared" si="2"/>
        <v>1754341.9000000001</v>
      </c>
      <c r="X18" s="32">
        <f t="shared" si="2"/>
        <v>1686041.9000000001</v>
      </c>
      <c r="Y18" s="32">
        <f t="shared" si="2"/>
        <v>1686041.9000000001</v>
      </c>
      <c r="Z18" s="32">
        <f t="shared" si="2"/>
        <v>1686041.9000000001</v>
      </c>
      <c r="AA18" s="32">
        <f t="shared" si="2"/>
        <v>10263636.400000002</v>
      </c>
      <c r="AB18" s="33">
        <v>2026</v>
      </c>
      <c r="AC18" s="23"/>
    </row>
    <row r="19" spans="2:35" ht="40.5" customHeight="1" x14ac:dyDescent="0.3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64" t="s">
        <v>24</v>
      </c>
      <c r="T19" s="65" t="s">
        <v>25</v>
      </c>
      <c r="U19" s="11">
        <v>23010</v>
      </c>
      <c r="V19" s="11">
        <v>23540</v>
      </c>
      <c r="W19" s="11">
        <v>23540</v>
      </c>
      <c r="X19" s="11">
        <v>23540</v>
      </c>
      <c r="Y19" s="11">
        <v>23540</v>
      </c>
      <c r="Z19" s="11">
        <v>23540</v>
      </c>
      <c r="AA19" s="11">
        <v>23540</v>
      </c>
      <c r="AB19" s="65">
        <v>2026</v>
      </c>
      <c r="AC19" s="21"/>
      <c r="AD19" s="15"/>
      <c r="AE19" s="15"/>
      <c r="AF19" s="15"/>
      <c r="AG19" s="15"/>
      <c r="AH19" s="15"/>
      <c r="AI19" s="15"/>
    </row>
    <row r="20" spans="2:35" ht="25.5" customHeight="1" x14ac:dyDescent="0.3">
      <c r="B20" s="8">
        <v>0</v>
      </c>
      <c r="C20" s="8">
        <v>1</v>
      </c>
      <c r="D20" s="8">
        <v>1</v>
      </c>
      <c r="E20" s="8">
        <v>0</v>
      </c>
      <c r="F20" s="8">
        <v>7</v>
      </c>
      <c r="G20" s="8">
        <v>0</v>
      </c>
      <c r="H20" s="8">
        <v>1</v>
      </c>
      <c r="I20" s="8">
        <v>0</v>
      </c>
      <c r="J20" s="8">
        <v>1</v>
      </c>
      <c r="K20" s="8">
        <v>1</v>
      </c>
      <c r="L20" s="8">
        <v>0</v>
      </c>
      <c r="M20" s="8">
        <v>1</v>
      </c>
      <c r="N20" s="8">
        <v>9</v>
      </c>
      <c r="O20" s="8">
        <v>9</v>
      </c>
      <c r="P20" s="8">
        <v>9</v>
      </c>
      <c r="Q20" s="8">
        <v>9</v>
      </c>
      <c r="R20" s="8">
        <v>9</v>
      </c>
      <c r="S20" s="110" t="s">
        <v>138</v>
      </c>
      <c r="T20" s="86" t="s">
        <v>26</v>
      </c>
      <c r="U20" s="12">
        <v>622054.40000000002</v>
      </c>
      <c r="V20" s="12">
        <v>684793.8</v>
      </c>
      <c r="W20" s="12">
        <v>682793.8</v>
      </c>
      <c r="X20" s="12">
        <v>614493.80000000005</v>
      </c>
      <c r="Y20" s="12">
        <v>614493.80000000005</v>
      </c>
      <c r="Z20" s="12">
        <v>614493.80000000005</v>
      </c>
      <c r="AA20" s="12">
        <f>U20+V20+W20+X20+Y20+Z20</f>
        <v>3833123.4000000004</v>
      </c>
      <c r="AB20" s="65">
        <v>2026</v>
      </c>
      <c r="AC20" s="43"/>
      <c r="AD20" s="15"/>
      <c r="AE20" s="15"/>
      <c r="AF20" s="15"/>
      <c r="AG20" s="15"/>
      <c r="AH20" s="15"/>
      <c r="AI20" s="15"/>
    </row>
    <row r="21" spans="2:35" ht="24" customHeight="1" x14ac:dyDescent="0.35">
      <c r="B21" s="8">
        <v>0</v>
      </c>
      <c r="C21" s="8">
        <v>1</v>
      </c>
      <c r="D21" s="8">
        <v>1</v>
      </c>
      <c r="E21" s="8">
        <v>0</v>
      </c>
      <c r="F21" s="8">
        <v>7</v>
      </c>
      <c r="G21" s="8">
        <v>0</v>
      </c>
      <c r="H21" s="8">
        <v>2</v>
      </c>
      <c r="I21" s="8">
        <v>0</v>
      </c>
      <c r="J21" s="8">
        <v>1</v>
      </c>
      <c r="K21" s="8">
        <v>1</v>
      </c>
      <c r="L21" s="8">
        <v>0</v>
      </c>
      <c r="M21" s="8">
        <v>1</v>
      </c>
      <c r="N21" s="8">
        <v>9</v>
      </c>
      <c r="O21" s="8">
        <v>9</v>
      </c>
      <c r="P21" s="8">
        <v>9</v>
      </c>
      <c r="Q21" s="8">
        <v>9</v>
      </c>
      <c r="R21" s="8">
        <v>9</v>
      </c>
      <c r="S21" s="111"/>
      <c r="T21" s="84"/>
      <c r="U21" s="12">
        <v>72781.399999999994</v>
      </c>
      <c r="V21" s="12">
        <v>71557</v>
      </c>
      <c r="W21" s="12">
        <v>71557</v>
      </c>
      <c r="X21" s="12">
        <v>71557</v>
      </c>
      <c r="Y21" s="12">
        <v>71557</v>
      </c>
      <c r="Z21" s="12">
        <v>71557</v>
      </c>
      <c r="AA21" s="12">
        <f>U21+V21+W21+X21+Y21+Z21</f>
        <v>430566.40000000002</v>
      </c>
      <c r="AB21" s="65">
        <v>2026</v>
      </c>
      <c r="AC21" s="48"/>
      <c r="AD21" s="15"/>
      <c r="AE21" s="15"/>
      <c r="AF21" s="15"/>
      <c r="AG21" s="15"/>
      <c r="AH21" s="15"/>
      <c r="AI21" s="15"/>
    </row>
    <row r="22" spans="2:35" ht="34.5" customHeight="1" x14ac:dyDescent="0.3">
      <c r="B22" s="8">
        <v>0</v>
      </c>
      <c r="C22" s="8">
        <v>1</v>
      </c>
      <c r="D22" s="8">
        <v>1</v>
      </c>
      <c r="E22" s="8">
        <v>1</v>
      </c>
      <c r="F22" s="8">
        <v>0</v>
      </c>
      <c r="G22" s="8">
        <v>0</v>
      </c>
      <c r="H22" s="8">
        <v>4</v>
      </c>
      <c r="I22" s="8">
        <v>0</v>
      </c>
      <c r="J22" s="8">
        <v>1</v>
      </c>
      <c r="K22" s="8">
        <v>1</v>
      </c>
      <c r="L22" s="8">
        <v>0</v>
      </c>
      <c r="M22" s="8">
        <v>1</v>
      </c>
      <c r="N22" s="8">
        <v>9</v>
      </c>
      <c r="O22" s="8">
        <v>9</v>
      </c>
      <c r="P22" s="8">
        <v>9</v>
      </c>
      <c r="Q22" s="8">
        <v>9</v>
      </c>
      <c r="R22" s="8">
        <v>9</v>
      </c>
      <c r="S22" s="112"/>
      <c r="T22" s="85"/>
      <c r="U22" s="12">
        <v>43.8</v>
      </c>
      <c r="V22" s="12">
        <v>43.8</v>
      </c>
      <c r="W22" s="12">
        <v>43.8</v>
      </c>
      <c r="X22" s="12">
        <v>43.8</v>
      </c>
      <c r="Y22" s="12">
        <v>43.8</v>
      </c>
      <c r="Z22" s="12">
        <v>43.8</v>
      </c>
      <c r="AA22" s="12">
        <f>U22+V22+W22+X22+Y22+Z22</f>
        <v>262.8</v>
      </c>
      <c r="AB22" s="65">
        <v>2026</v>
      </c>
      <c r="AC22" s="23"/>
      <c r="AD22" s="15"/>
      <c r="AE22" s="15"/>
      <c r="AF22" s="15"/>
      <c r="AG22" s="15"/>
      <c r="AH22" s="15"/>
      <c r="AI22" s="15"/>
    </row>
    <row r="23" spans="2:35" ht="56.25" x14ac:dyDescent="0.3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64" t="s">
        <v>161</v>
      </c>
      <c r="T23" s="65" t="s">
        <v>27</v>
      </c>
      <c r="U23" s="65">
        <v>81</v>
      </c>
      <c r="V23" s="65">
        <v>81</v>
      </c>
      <c r="W23" s="65">
        <v>81</v>
      </c>
      <c r="X23" s="65">
        <v>81</v>
      </c>
      <c r="Y23" s="65">
        <v>81</v>
      </c>
      <c r="Z23" s="65">
        <v>81</v>
      </c>
      <c r="AA23" s="65">
        <v>81</v>
      </c>
      <c r="AB23" s="65">
        <v>2026</v>
      </c>
      <c r="AC23" s="49"/>
      <c r="AD23" s="15"/>
      <c r="AE23" s="15"/>
      <c r="AF23" s="15"/>
      <c r="AG23" s="15"/>
      <c r="AH23" s="15"/>
      <c r="AI23" s="15"/>
    </row>
    <row r="24" spans="2:35" ht="40.5" customHeight="1" x14ac:dyDescent="0.3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64" t="s">
        <v>139</v>
      </c>
      <c r="T24" s="65" t="s">
        <v>28</v>
      </c>
      <c r="U24" s="65">
        <v>17</v>
      </c>
      <c r="V24" s="65">
        <v>17</v>
      </c>
      <c r="W24" s="65">
        <v>17</v>
      </c>
      <c r="X24" s="65">
        <v>17</v>
      </c>
      <c r="Y24" s="65">
        <v>17</v>
      </c>
      <c r="Z24" s="65">
        <v>17</v>
      </c>
      <c r="AA24" s="65">
        <v>17</v>
      </c>
      <c r="AB24" s="65">
        <v>2026</v>
      </c>
      <c r="AC24" s="23"/>
      <c r="AD24" s="15"/>
      <c r="AE24" s="15"/>
      <c r="AF24" s="15"/>
      <c r="AG24" s="15"/>
      <c r="AH24" s="15"/>
      <c r="AI24" s="15"/>
    </row>
    <row r="25" spans="2:35" ht="21" customHeight="1" x14ac:dyDescent="0.35">
      <c r="B25" s="8">
        <v>0</v>
      </c>
      <c r="C25" s="8">
        <v>1</v>
      </c>
      <c r="D25" s="8">
        <v>1</v>
      </c>
      <c r="E25" s="8">
        <v>0</v>
      </c>
      <c r="F25" s="8">
        <v>7</v>
      </c>
      <c r="G25" s="8">
        <v>0</v>
      </c>
      <c r="H25" s="8">
        <v>1</v>
      </c>
      <c r="I25" s="8">
        <v>0</v>
      </c>
      <c r="J25" s="8">
        <v>1</v>
      </c>
      <c r="K25" s="8">
        <v>1</v>
      </c>
      <c r="L25" s="8">
        <v>0</v>
      </c>
      <c r="M25" s="8">
        <v>1</v>
      </c>
      <c r="N25" s="8">
        <v>1</v>
      </c>
      <c r="O25" s="8">
        <v>0</v>
      </c>
      <c r="P25" s="8">
        <v>7</v>
      </c>
      <c r="Q25" s="8">
        <v>4</v>
      </c>
      <c r="R25" s="8">
        <v>0</v>
      </c>
      <c r="S25" s="113" t="s">
        <v>140</v>
      </c>
      <c r="T25" s="86" t="s">
        <v>26</v>
      </c>
      <c r="U25" s="12">
        <v>893679.8</v>
      </c>
      <c r="V25" s="12">
        <v>893679.8</v>
      </c>
      <c r="W25" s="12">
        <v>893679.8</v>
      </c>
      <c r="X25" s="12">
        <v>893679.8</v>
      </c>
      <c r="Y25" s="12">
        <v>893679.8</v>
      </c>
      <c r="Z25" s="12">
        <v>893679.8</v>
      </c>
      <c r="AA25" s="12">
        <f>U25+V25+W25+X25+Y25+Z25</f>
        <v>5362078.8</v>
      </c>
      <c r="AB25" s="65">
        <v>2026</v>
      </c>
      <c r="AC25" s="20"/>
      <c r="AD25" s="15"/>
      <c r="AE25" s="15"/>
      <c r="AF25" s="15"/>
      <c r="AG25" s="15"/>
      <c r="AH25" s="15"/>
      <c r="AI25" s="15"/>
    </row>
    <row r="26" spans="2:35" ht="24.75" customHeight="1" x14ac:dyDescent="0.35">
      <c r="B26" s="8">
        <v>0</v>
      </c>
      <c r="C26" s="8">
        <v>1</v>
      </c>
      <c r="D26" s="8">
        <v>1</v>
      </c>
      <c r="E26" s="8">
        <v>0</v>
      </c>
      <c r="F26" s="8">
        <v>7</v>
      </c>
      <c r="G26" s="8">
        <v>0</v>
      </c>
      <c r="H26" s="8">
        <v>2</v>
      </c>
      <c r="I26" s="8">
        <v>0</v>
      </c>
      <c r="J26" s="8">
        <v>1</v>
      </c>
      <c r="K26" s="8">
        <v>1</v>
      </c>
      <c r="L26" s="8">
        <v>0</v>
      </c>
      <c r="M26" s="8">
        <v>1</v>
      </c>
      <c r="N26" s="8">
        <v>1</v>
      </c>
      <c r="O26" s="8">
        <v>0</v>
      </c>
      <c r="P26" s="8">
        <v>7</v>
      </c>
      <c r="Q26" s="8">
        <v>5</v>
      </c>
      <c r="R26" s="8">
        <v>0</v>
      </c>
      <c r="S26" s="114"/>
      <c r="T26" s="84"/>
      <c r="U26" s="12">
        <v>106205.3</v>
      </c>
      <c r="V26" s="12">
        <v>106205.3</v>
      </c>
      <c r="W26" s="12">
        <v>106205.3</v>
      </c>
      <c r="X26" s="12">
        <v>106205.3</v>
      </c>
      <c r="Y26" s="12">
        <v>106205.3</v>
      </c>
      <c r="Z26" s="12">
        <v>106205.3</v>
      </c>
      <c r="AA26" s="12">
        <f>U26+V26+W26+X26+Y26+Z26</f>
        <v>637231.80000000005</v>
      </c>
      <c r="AB26" s="65">
        <v>2026</v>
      </c>
      <c r="AC26" s="20"/>
      <c r="AD26" s="15"/>
      <c r="AE26" s="15"/>
      <c r="AF26" s="15"/>
      <c r="AG26" s="15"/>
      <c r="AH26" s="15"/>
      <c r="AI26" s="15"/>
    </row>
    <row r="27" spans="2:35" ht="25.5" customHeight="1" x14ac:dyDescent="0.35">
      <c r="B27" s="8">
        <v>0</v>
      </c>
      <c r="C27" s="8">
        <v>1</v>
      </c>
      <c r="D27" s="8">
        <v>1</v>
      </c>
      <c r="E27" s="8">
        <v>1</v>
      </c>
      <c r="F27" s="8">
        <v>0</v>
      </c>
      <c r="G27" s="8">
        <v>0</v>
      </c>
      <c r="H27" s="8">
        <v>4</v>
      </c>
      <c r="I27" s="8">
        <v>0</v>
      </c>
      <c r="J27" s="8">
        <v>1</v>
      </c>
      <c r="K27" s="8">
        <v>1</v>
      </c>
      <c r="L27" s="8">
        <v>0</v>
      </c>
      <c r="M27" s="8">
        <v>1</v>
      </c>
      <c r="N27" s="8">
        <v>1</v>
      </c>
      <c r="O27" s="8">
        <v>0</v>
      </c>
      <c r="P27" s="8">
        <v>7</v>
      </c>
      <c r="Q27" s="8">
        <v>4</v>
      </c>
      <c r="R27" s="8">
        <v>0</v>
      </c>
      <c r="S27" s="114"/>
      <c r="T27" s="84"/>
      <c r="U27" s="12">
        <v>58.9</v>
      </c>
      <c r="V27" s="12">
        <v>58.9</v>
      </c>
      <c r="W27" s="12">
        <v>58.9</v>
      </c>
      <c r="X27" s="12">
        <v>58.9</v>
      </c>
      <c r="Y27" s="12">
        <v>58.9</v>
      </c>
      <c r="Z27" s="12">
        <v>58.9</v>
      </c>
      <c r="AA27" s="12">
        <f>U27+V27+W27+X27+Y27+Z27</f>
        <v>353.4</v>
      </c>
      <c r="AB27" s="65">
        <v>2026</v>
      </c>
      <c r="AC27" s="20"/>
      <c r="AD27" s="15"/>
      <c r="AE27" s="15"/>
      <c r="AF27" s="15"/>
      <c r="AG27" s="15"/>
      <c r="AH27" s="15"/>
      <c r="AI27" s="15"/>
    </row>
    <row r="28" spans="2:35" ht="19.5" customHeight="1" x14ac:dyDescent="0.35">
      <c r="B28" s="8">
        <v>0</v>
      </c>
      <c r="C28" s="8">
        <v>1</v>
      </c>
      <c r="D28" s="8">
        <v>1</v>
      </c>
      <c r="E28" s="8">
        <v>1</v>
      </c>
      <c r="F28" s="8">
        <v>0</v>
      </c>
      <c r="G28" s="8">
        <v>0</v>
      </c>
      <c r="H28" s="8">
        <v>4</v>
      </c>
      <c r="I28" s="8">
        <v>0</v>
      </c>
      <c r="J28" s="8">
        <v>1</v>
      </c>
      <c r="K28" s="8">
        <v>1</v>
      </c>
      <c r="L28" s="8">
        <v>0</v>
      </c>
      <c r="M28" s="8">
        <v>1</v>
      </c>
      <c r="N28" s="8">
        <v>1</v>
      </c>
      <c r="O28" s="8">
        <v>0</v>
      </c>
      <c r="P28" s="8">
        <v>7</v>
      </c>
      <c r="Q28" s="8">
        <v>5</v>
      </c>
      <c r="R28" s="8">
        <v>0</v>
      </c>
      <c r="S28" s="115"/>
      <c r="T28" s="85"/>
      <c r="U28" s="12">
        <v>3.3</v>
      </c>
      <c r="V28" s="12">
        <v>3.3</v>
      </c>
      <c r="W28" s="12">
        <v>3.3</v>
      </c>
      <c r="X28" s="12">
        <v>3.3</v>
      </c>
      <c r="Y28" s="12">
        <v>3.3</v>
      </c>
      <c r="Z28" s="12">
        <v>3.3</v>
      </c>
      <c r="AA28" s="12">
        <f>U28+V28+W28+X28+Y28+Z28</f>
        <v>19.8</v>
      </c>
      <c r="AB28" s="65">
        <v>2026</v>
      </c>
      <c r="AC28" s="20"/>
      <c r="AD28" s="15"/>
      <c r="AE28" s="15"/>
      <c r="AF28" s="15"/>
      <c r="AG28" s="15"/>
      <c r="AH28" s="15"/>
      <c r="AI28" s="15"/>
    </row>
    <row r="29" spans="2:35" ht="37.5" x14ac:dyDescent="0.3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70" t="s">
        <v>141</v>
      </c>
      <c r="T29" s="65" t="s">
        <v>28</v>
      </c>
      <c r="U29" s="65">
        <v>81</v>
      </c>
      <c r="V29" s="65">
        <v>81</v>
      </c>
      <c r="W29" s="65">
        <v>81</v>
      </c>
      <c r="X29" s="65">
        <v>81</v>
      </c>
      <c r="Y29" s="65">
        <v>81</v>
      </c>
      <c r="Z29" s="65">
        <v>81</v>
      </c>
      <c r="AA29" s="65">
        <v>81</v>
      </c>
      <c r="AB29" s="65">
        <v>2026</v>
      </c>
      <c r="AC29" s="23"/>
      <c r="AD29" s="15"/>
      <c r="AE29" s="15"/>
      <c r="AF29" s="15"/>
      <c r="AG29" s="15"/>
      <c r="AH29" s="15"/>
      <c r="AI29" s="15"/>
    </row>
    <row r="30" spans="2:35" ht="25.5" customHeight="1" x14ac:dyDescent="0.3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64" t="s">
        <v>29</v>
      </c>
      <c r="T30" s="65" t="s">
        <v>28</v>
      </c>
      <c r="U30" s="65">
        <v>17</v>
      </c>
      <c r="V30" s="65">
        <v>17</v>
      </c>
      <c r="W30" s="65">
        <v>17</v>
      </c>
      <c r="X30" s="65">
        <v>17</v>
      </c>
      <c r="Y30" s="65">
        <v>17</v>
      </c>
      <c r="Z30" s="65">
        <v>17</v>
      </c>
      <c r="AA30" s="65">
        <v>17</v>
      </c>
      <c r="AB30" s="65">
        <v>2026</v>
      </c>
      <c r="AC30" s="23"/>
      <c r="AD30" s="15"/>
      <c r="AE30" s="15"/>
      <c r="AF30" s="15"/>
      <c r="AG30" s="15"/>
      <c r="AH30" s="15"/>
      <c r="AI30" s="15"/>
    </row>
    <row r="31" spans="2:35" ht="57" customHeight="1" x14ac:dyDescent="0.3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70" t="s">
        <v>142</v>
      </c>
      <c r="T31" s="65" t="s">
        <v>30</v>
      </c>
      <c r="U31" s="65">
        <v>1</v>
      </c>
      <c r="V31" s="65">
        <v>1</v>
      </c>
      <c r="W31" s="65">
        <v>1</v>
      </c>
      <c r="X31" s="65">
        <v>1</v>
      </c>
      <c r="Y31" s="65">
        <v>1</v>
      </c>
      <c r="Z31" s="65">
        <v>1</v>
      </c>
      <c r="AA31" s="65">
        <v>1</v>
      </c>
      <c r="AB31" s="65">
        <v>2026</v>
      </c>
      <c r="AC31" s="23"/>
      <c r="AD31" s="15"/>
      <c r="AE31" s="15"/>
      <c r="AF31" s="15"/>
      <c r="AG31" s="15"/>
      <c r="AH31" s="15"/>
      <c r="AI31" s="15"/>
    </row>
    <row r="32" spans="2:35" ht="56.25" x14ac:dyDescent="0.3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64" t="s">
        <v>31</v>
      </c>
      <c r="T32" s="65" t="s">
        <v>28</v>
      </c>
      <c r="U32" s="65">
        <v>81</v>
      </c>
      <c r="V32" s="65">
        <v>81</v>
      </c>
      <c r="W32" s="65">
        <v>81</v>
      </c>
      <c r="X32" s="65">
        <v>81</v>
      </c>
      <c r="Y32" s="65">
        <v>81</v>
      </c>
      <c r="Z32" s="65">
        <v>81</v>
      </c>
      <c r="AA32" s="65">
        <v>81</v>
      </c>
      <c r="AB32" s="65">
        <v>2026</v>
      </c>
      <c r="AC32" s="23"/>
      <c r="AD32" s="15"/>
      <c r="AE32" s="15"/>
      <c r="AF32" s="15"/>
      <c r="AG32" s="15"/>
      <c r="AH32" s="15"/>
      <c r="AI32" s="15"/>
    </row>
    <row r="33" spans="2:35" s="15" customFormat="1" ht="45" customHeight="1" x14ac:dyDescent="0.3">
      <c r="B33" s="8">
        <v>0</v>
      </c>
      <c r="C33" s="8">
        <v>1</v>
      </c>
      <c r="D33" s="8">
        <v>1</v>
      </c>
      <c r="E33" s="8">
        <v>0</v>
      </c>
      <c r="F33" s="8">
        <v>7</v>
      </c>
      <c r="G33" s="8">
        <v>0</v>
      </c>
      <c r="H33" s="8">
        <v>1</v>
      </c>
      <c r="I33" s="8">
        <v>0</v>
      </c>
      <c r="J33" s="8">
        <v>1</v>
      </c>
      <c r="K33" s="8">
        <v>1</v>
      </c>
      <c r="L33" s="8">
        <v>0</v>
      </c>
      <c r="M33" s="8">
        <v>2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29" t="s">
        <v>146</v>
      </c>
      <c r="T33" s="65" t="s">
        <v>13</v>
      </c>
      <c r="U33" s="7">
        <f>U35+U39+U41+U37+U36</f>
        <v>27536.199999999997</v>
      </c>
      <c r="V33" s="7">
        <f>V35+V39+V41+V37+V36</f>
        <v>65810</v>
      </c>
      <c r="W33" s="7">
        <f t="shared" ref="W33:Z33" si="3">W35+W39+W41+W37+W36</f>
        <v>51706.3</v>
      </c>
      <c r="X33" s="7">
        <f t="shared" si="3"/>
        <v>9565.1</v>
      </c>
      <c r="Y33" s="7">
        <f t="shared" si="3"/>
        <v>9565.1</v>
      </c>
      <c r="Z33" s="7">
        <f t="shared" si="3"/>
        <v>9565.1</v>
      </c>
      <c r="AA33" s="7">
        <f>SUM(U33:Z33)</f>
        <v>173747.80000000002</v>
      </c>
      <c r="AB33" s="30">
        <v>2026</v>
      </c>
      <c r="AC33" s="23"/>
    </row>
    <row r="34" spans="2:35" ht="37.5" x14ac:dyDescent="0.3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64" t="s">
        <v>32</v>
      </c>
      <c r="T34" s="65" t="s">
        <v>28</v>
      </c>
      <c r="U34" s="65">
        <v>6</v>
      </c>
      <c r="V34" s="65">
        <v>6</v>
      </c>
      <c r="W34" s="65">
        <v>6</v>
      </c>
      <c r="X34" s="65">
        <v>6</v>
      </c>
      <c r="Y34" s="65">
        <v>6</v>
      </c>
      <c r="Z34" s="65">
        <v>6</v>
      </c>
      <c r="AA34" s="65">
        <f>SUM(U34:Z34)</f>
        <v>36</v>
      </c>
      <c r="AB34" s="65">
        <v>2026</v>
      </c>
      <c r="AC34" s="23"/>
      <c r="AD34" s="15"/>
      <c r="AE34" s="15"/>
      <c r="AF34" s="15"/>
      <c r="AG34" s="15"/>
      <c r="AH34" s="15"/>
      <c r="AI34" s="15"/>
    </row>
    <row r="35" spans="2:35" ht="21.75" customHeight="1" x14ac:dyDescent="0.3">
      <c r="B35" s="8">
        <v>0</v>
      </c>
      <c r="C35" s="8">
        <v>1</v>
      </c>
      <c r="D35" s="8">
        <v>1</v>
      </c>
      <c r="E35" s="8">
        <v>0</v>
      </c>
      <c r="F35" s="8">
        <v>7</v>
      </c>
      <c r="G35" s="8">
        <v>0</v>
      </c>
      <c r="H35" s="8">
        <v>1</v>
      </c>
      <c r="I35" s="8">
        <v>0</v>
      </c>
      <c r="J35" s="8">
        <v>1</v>
      </c>
      <c r="K35" s="8">
        <v>1</v>
      </c>
      <c r="L35" s="8">
        <v>0</v>
      </c>
      <c r="M35" s="8">
        <v>2</v>
      </c>
      <c r="N35" s="8">
        <v>9</v>
      </c>
      <c r="O35" s="8">
        <v>9</v>
      </c>
      <c r="P35" s="8">
        <v>9</v>
      </c>
      <c r="Q35" s="8">
        <v>9</v>
      </c>
      <c r="R35" s="8">
        <v>9</v>
      </c>
      <c r="S35" s="116" t="s">
        <v>143</v>
      </c>
      <c r="T35" s="86" t="s">
        <v>13</v>
      </c>
      <c r="U35" s="12">
        <v>7618.9</v>
      </c>
      <c r="V35" s="12">
        <v>32195.7</v>
      </c>
      <c r="W35" s="12">
        <v>28579</v>
      </c>
      <c r="X35" s="12">
        <v>5867</v>
      </c>
      <c r="Y35" s="12">
        <v>5867</v>
      </c>
      <c r="Z35" s="12">
        <v>5867</v>
      </c>
      <c r="AA35" s="12">
        <f>U35+V35+W35+X35+Y35+Z35</f>
        <v>85994.6</v>
      </c>
      <c r="AB35" s="65">
        <v>2026</v>
      </c>
      <c r="AC35" s="63"/>
      <c r="AD35" s="50"/>
      <c r="AE35" s="15"/>
      <c r="AF35" s="15"/>
      <c r="AG35" s="15"/>
      <c r="AH35" s="15"/>
      <c r="AI35" s="15"/>
    </row>
    <row r="36" spans="2:35" ht="24" customHeight="1" x14ac:dyDescent="0.3">
      <c r="B36" s="8">
        <v>0</v>
      </c>
      <c r="C36" s="8">
        <v>1</v>
      </c>
      <c r="D36" s="8">
        <v>1</v>
      </c>
      <c r="E36" s="8">
        <v>0</v>
      </c>
      <c r="F36" s="8">
        <v>7</v>
      </c>
      <c r="G36" s="8">
        <v>0</v>
      </c>
      <c r="H36" s="8">
        <v>1</v>
      </c>
      <c r="I36" s="8">
        <v>0</v>
      </c>
      <c r="J36" s="8">
        <v>1</v>
      </c>
      <c r="K36" s="8">
        <v>1</v>
      </c>
      <c r="L36" s="8">
        <v>0</v>
      </c>
      <c r="M36" s="8">
        <v>2</v>
      </c>
      <c r="N36" s="8" t="s">
        <v>39</v>
      </c>
      <c r="O36" s="8">
        <v>1</v>
      </c>
      <c r="P36" s="8">
        <v>0</v>
      </c>
      <c r="Q36" s="8">
        <v>4</v>
      </c>
      <c r="R36" s="8">
        <v>0</v>
      </c>
      <c r="S36" s="117"/>
      <c r="T36" s="85"/>
      <c r="U36" s="12">
        <v>2556.6</v>
      </c>
      <c r="V36" s="12">
        <v>11383.3</v>
      </c>
      <c r="W36" s="12">
        <v>10000</v>
      </c>
      <c r="X36" s="12">
        <v>0</v>
      </c>
      <c r="Y36" s="12">
        <v>0</v>
      </c>
      <c r="Z36" s="12">
        <v>0</v>
      </c>
      <c r="AA36" s="12">
        <f>U36+V36+W36+X36+Y36+Z36</f>
        <v>23939.9</v>
      </c>
      <c r="AB36" s="65">
        <v>2023</v>
      </c>
      <c r="AC36" s="63"/>
      <c r="AD36" s="15"/>
      <c r="AE36" s="15"/>
      <c r="AF36" s="15"/>
      <c r="AG36" s="15"/>
      <c r="AH36" s="15"/>
      <c r="AI36" s="15"/>
    </row>
    <row r="37" spans="2:35" ht="22.5" customHeight="1" x14ac:dyDescent="0.3">
      <c r="B37" s="8">
        <v>0</v>
      </c>
      <c r="C37" s="8">
        <v>1</v>
      </c>
      <c r="D37" s="8">
        <v>1</v>
      </c>
      <c r="E37" s="8">
        <v>0</v>
      </c>
      <c r="F37" s="8">
        <v>7</v>
      </c>
      <c r="G37" s="8">
        <v>0</v>
      </c>
      <c r="H37" s="8">
        <v>1</v>
      </c>
      <c r="I37" s="8">
        <v>0</v>
      </c>
      <c r="J37" s="8">
        <v>1</v>
      </c>
      <c r="K37" s="8">
        <v>1</v>
      </c>
      <c r="L37" s="8">
        <v>0</v>
      </c>
      <c r="M37" s="8">
        <v>2</v>
      </c>
      <c r="N37" s="8">
        <v>1</v>
      </c>
      <c r="O37" s="8">
        <v>1</v>
      </c>
      <c r="P37" s="8">
        <v>0</v>
      </c>
      <c r="Q37" s="8">
        <v>4</v>
      </c>
      <c r="R37" s="8">
        <v>0</v>
      </c>
      <c r="S37" s="117"/>
      <c r="T37" s="85"/>
      <c r="U37" s="13">
        <v>10847.6</v>
      </c>
      <c r="V37" s="13">
        <v>5532.9</v>
      </c>
      <c r="W37" s="12">
        <v>0</v>
      </c>
      <c r="X37" s="12">
        <v>0</v>
      </c>
      <c r="Y37" s="12">
        <v>0</v>
      </c>
      <c r="Z37" s="12">
        <v>0</v>
      </c>
      <c r="AA37" s="12">
        <f t="shared" ref="AA37:AA41" si="4">U37+V37+W37+X37+Y37+Z37</f>
        <v>16380.5</v>
      </c>
      <c r="AB37" s="65">
        <v>2022</v>
      </c>
      <c r="AC37" s="23"/>
      <c r="AD37" s="15"/>
      <c r="AE37" s="15"/>
      <c r="AF37" s="15"/>
      <c r="AG37" s="15"/>
      <c r="AH37" s="15"/>
      <c r="AI37" s="15"/>
    </row>
    <row r="38" spans="2:35" ht="60.75" customHeight="1" x14ac:dyDescent="0.3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64" t="s">
        <v>163</v>
      </c>
      <c r="T38" s="65" t="s">
        <v>28</v>
      </c>
      <c r="U38" s="65">
        <v>6</v>
      </c>
      <c r="V38" s="65">
        <v>6</v>
      </c>
      <c r="W38" s="65">
        <v>6</v>
      </c>
      <c r="X38" s="65">
        <v>6</v>
      </c>
      <c r="Y38" s="65">
        <v>6</v>
      </c>
      <c r="Z38" s="65">
        <v>6</v>
      </c>
      <c r="AA38" s="11">
        <f t="shared" si="4"/>
        <v>36</v>
      </c>
      <c r="AB38" s="65">
        <v>2026</v>
      </c>
      <c r="AC38" s="49"/>
      <c r="AD38" s="15"/>
      <c r="AE38" s="15"/>
      <c r="AF38" s="15"/>
      <c r="AG38" s="15"/>
      <c r="AH38" s="15"/>
      <c r="AI38" s="15"/>
    </row>
    <row r="39" spans="2:35" ht="36.75" customHeight="1" x14ac:dyDescent="0.3">
      <c r="B39" s="8">
        <v>0</v>
      </c>
      <c r="C39" s="8">
        <v>1</v>
      </c>
      <c r="D39" s="8">
        <v>1</v>
      </c>
      <c r="E39" s="8">
        <v>0</v>
      </c>
      <c r="F39" s="8">
        <v>7</v>
      </c>
      <c r="G39" s="8">
        <v>0</v>
      </c>
      <c r="H39" s="8">
        <v>1</v>
      </c>
      <c r="I39" s="8">
        <v>0</v>
      </c>
      <c r="J39" s="8">
        <v>1</v>
      </c>
      <c r="K39" s="8">
        <v>1</v>
      </c>
      <c r="L39" s="8">
        <v>0</v>
      </c>
      <c r="M39" s="8">
        <v>2</v>
      </c>
      <c r="N39" s="8">
        <v>9</v>
      </c>
      <c r="O39" s="8">
        <v>9</v>
      </c>
      <c r="P39" s="8">
        <v>9</v>
      </c>
      <c r="Q39" s="8">
        <v>9</v>
      </c>
      <c r="R39" s="8">
        <v>9</v>
      </c>
      <c r="S39" s="64" t="s">
        <v>144</v>
      </c>
      <c r="T39" s="65" t="s">
        <v>13</v>
      </c>
      <c r="U39" s="12">
        <v>1711.6</v>
      </c>
      <c r="V39" s="12">
        <v>9711.6</v>
      </c>
      <c r="W39" s="12">
        <v>8140.8</v>
      </c>
      <c r="X39" s="12">
        <v>1711.6</v>
      </c>
      <c r="Y39" s="12">
        <v>1711.6</v>
      </c>
      <c r="Z39" s="12">
        <v>1711.6</v>
      </c>
      <c r="AA39" s="12">
        <f t="shared" si="4"/>
        <v>24698.799999999996</v>
      </c>
      <c r="AB39" s="65">
        <v>2026</v>
      </c>
      <c r="AC39" s="23"/>
      <c r="AD39" s="15"/>
      <c r="AE39" s="15"/>
      <c r="AF39" s="15"/>
      <c r="AG39" s="15"/>
      <c r="AH39" s="15"/>
      <c r="AI39" s="15"/>
    </row>
    <row r="40" spans="2:35" ht="42" customHeight="1" x14ac:dyDescent="0.3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64" t="s">
        <v>135</v>
      </c>
      <c r="T40" s="65" t="s">
        <v>28</v>
      </c>
      <c r="U40" s="65">
        <v>2</v>
      </c>
      <c r="V40" s="65">
        <v>2</v>
      </c>
      <c r="W40" s="65">
        <v>2</v>
      </c>
      <c r="X40" s="65">
        <v>2</v>
      </c>
      <c r="Y40" s="65">
        <v>2</v>
      </c>
      <c r="Z40" s="65">
        <v>2</v>
      </c>
      <c r="AA40" s="11">
        <f t="shared" si="4"/>
        <v>12</v>
      </c>
      <c r="AB40" s="65">
        <v>2026</v>
      </c>
      <c r="AC40" s="49"/>
      <c r="AD40" s="123"/>
      <c r="AE40" s="123"/>
      <c r="AF40" s="123"/>
      <c r="AG40" s="123"/>
      <c r="AH40" s="123"/>
      <c r="AI40" s="123"/>
    </row>
    <row r="41" spans="2:35" ht="60.75" customHeight="1" x14ac:dyDescent="0.35">
      <c r="B41" s="8">
        <v>0</v>
      </c>
      <c r="C41" s="8">
        <v>1</v>
      </c>
      <c r="D41" s="8">
        <v>1</v>
      </c>
      <c r="E41" s="8">
        <v>0</v>
      </c>
      <c r="F41" s="8">
        <v>7</v>
      </c>
      <c r="G41" s="8">
        <v>0</v>
      </c>
      <c r="H41" s="8">
        <v>1</v>
      </c>
      <c r="I41" s="8">
        <v>0</v>
      </c>
      <c r="J41" s="8">
        <v>1</v>
      </c>
      <c r="K41" s="8">
        <v>1</v>
      </c>
      <c r="L41" s="8">
        <v>0</v>
      </c>
      <c r="M41" s="8">
        <v>2</v>
      </c>
      <c r="N41" s="8">
        <v>9</v>
      </c>
      <c r="O41" s="8">
        <v>9</v>
      </c>
      <c r="P41" s="8">
        <v>9</v>
      </c>
      <c r="Q41" s="8">
        <v>9</v>
      </c>
      <c r="R41" s="8">
        <v>9</v>
      </c>
      <c r="S41" s="64" t="s">
        <v>145</v>
      </c>
      <c r="T41" s="65" t="s">
        <v>33</v>
      </c>
      <c r="U41" s="12">
        <v>4801.5</v>
      </c>
      <c r="V41" s="12">
        <v>6986.5</v>
      </c>
      <c r="W41" s="12">
        <v>4986.5</v>
      </c>
      <c r="X41" s="12">
        <v>1986.5</v>
      </c>
      <c r="Y41" s="12">
        <v>1986.5</v>
      </c>
      <c r="Z41" s="12">
        <v>1986.5</v>
      </c>
      <c r="AA41" s="12">
        <f t="shared" si="4"/>
        <v>22734</v>
      </c>
      <c r="AB41" s="65">
        <v>2026</v>
      </c>
      <c r="AC41" s="48"/>
      <c r="AD41" s="51"/>
      <c r="AE41" s="15"/>
      <c r="AF41" s="15"/>
      <c r="AG41" s="15"/>
      <c r="AH41" s="15"/>
      <c r="AI41" s="15"/>
    </row>
    <row r="42" spans="2:35" ht="40.5" customHeight="1" x14ac:dyDescent="0.2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64" t="s">
        <v>34</v>
      </c>
      <c r="T42" s="65" t="s">
        <v>28</v>
      </c>
      <c r="U42" s="65">
        <v>55</v>
      </c>
      <c r="V42" s="65">
        <v>1</v>
      </c>
      <c r="W42" s="65">
        <v>1</v>
      </c>
      <c r="X42" s="65">
        <v>1</v>
      </c>
      <c r="Y42" s="65">
        <v>1</v>
      </c>
      <c r="Z42" s="65">
        <v>1</v>
      </c>
      <c r="AA42" s="65">
        <f>SUM(U42:Z42)</f>
        <v>60</v>
      </c>
      <c r="AB42" s="65">
        <v>2026</v>
      </c>
      <c r="AC42" s="76"/>
      <c r="AD42" s="77"/>
      <c r="AE42" s="77"/>
      <c r="AF42" s="77"/>
      <c r="AG42" s="77"/>
      <c r="AH42" s="15"/>
      <c r="AI42" s="15"/>
    </row>
    <row r="43" spans="2:35" s="15" customFormat="1" ht="77.25" customHeight="1" x14ac:dyDescent="0.3">
      <c r="B43" s="8">
        <v>0</v>
      </c>
      <c r="C43" s="8">
        <v>1</v>
      </c>
      <c r="D43" s="8">
        <v>1</v>
      </c>
      <c r="E43" s="8">
        <v>1</v>
      </c>
      <c r="F43" s="8">
        <v>0</v>
      </c>
      <c r="G43" s="8">
        <v>0</v>
      </c>
      <c r="H43" s="8">
        <v>4</v>
      </c>
      <c r="I43" s="8">
        <v>0</v>
      </c>
      <c r="J43" s="8">
        <v>1</v>
      </c>
      <c r="K43" s="8">
        <v>1</v>
      </c>
      <c r="L43" s="8">
        <v>0</v>
      </c>
      <c r="M43" s="8">
        <v>3</v>
      </c>
      <c r="N43" s="8">
        <v>0</v>
      </c>
      <c r="O43" s="8">
        <v>0</v>
      </c>
      <c r="P43" s="8">
        <v>0</v>
      </c>
      <c r="Q43" s="8">
        <v>0</v>
      </c>
      <c r="R43" s="8">
        <v>0</v>
      </c>
      <c r="S43" s="29" t="s">
        <v>147</v>
      </c>
      <c r="T43" s="65" t="s">
        <v>13</v>
      </c>
      <c r="U43" s="7">
        <f t="shared" ref="U43:Z43" si="5">U46+U47</f>
        <v>125193.7</v>
      </c>
      <c r="V43" s="7">
        <f t="shared" si="5"/>
        <v>126193.7</v>
      </c>
      <c r="W43" s="7">
        <f t="shared" si="5"/>
        <v>126193.7</v>
      </c>
      <c r="X43" s="7">
        <f t="shared" si="5"/>
        <v>125193.7</v>
      </c>
      <c r="Y43" s="7">
        <f t="shared" si="5"/>
        <v>125193.7</v>
      </c>
      <c r="Z43" s="7">
        <f t="shared" si="5"/>
        <v>125193.7</v>
      </c>
      <c r="AA43" s="7">
        <f>U43+V43+W43+X43+Y43+Z43</f>
        <v>753162.2</v>
      </c>
      <c r="AB43" s="30">
        <v>2026</v>
      </c>
      <c r="AC43" s="23"/>
    </row>
    <row r="44" spans="2:35" s="15" customFormat="1" ht="56.25" x14ac:dyDescent="0.3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70" t="s">
        <v>148</v>
      </c>
      <c r="T44" s="65" t="s">
        <v>28</v>
      </c>
      <c r="U44" s="65">
        <v>81</v>
      </c>
      <c r="V44" s="65">
        <v>81</v>
      </c>
      <c r="W44" s="65">
        <v>81</v>
      </c>
      <c r="X44" s="65">
        <v>81</v>
      </c>
      <c r="Y44" s="65">
        <v>81</v>
      </c>
      <c r="Z44" s="65">
        <v>81</v>
      </c>
      <c r="AA44" s="65">
        <v>81</v>
      </c>
      <c r="AB44" s="65" t="s">
        <v>35</v>
      </c>
      <c r="AC44" s="23"/>
    </row>
    <row r="45" spans="2:35" ht="39" customHeight="1" x14ac:dyDescent="0.3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64" t="s">
        <v>149</v>
      </c>
      <c r="T45" s="65" t="s">
        <v>28</v>
      </c>
      <c r="U45" s="65">
        <v>17</v>
      </c>
      <c r="V45" s="65">
        <v>17</v>
      </c>
      <c r="W45" s="65">
        <v>17</v>
      </c>
      <c r="X45" s="65">
        <v>17</v>
      </c>
      <c r="Y45" s="65">
        <v>17</v>
      </c>
      <c r="Z45" s="65">
        <v>17</v>
      </c>
      <c r="AA45" s="65">
        <v>17</v>
      </c>
      <c r="AB45" s="65" t="s">
        <v>35</v>
      </c>
      <c r="AC45" s="23"/>
      <c r="AD45" s="15"/>
      <c r="AE45" s="15"/>
      <c r="AF45" s="15"/>
      <c r="AG45" s="15"/>
      <c r="AH45" s="15"/>
      <c r="AI45" s="15"/>
    </row>
    <row r="46" spans="2:35" ht="33.75" customHeight="1" x14ac:dyDescent="0.3">
      <c r="B46" s="8">
        <v>0</v>
      </c>
      <c r="C46" s="8">
        <v>1</v>
      </c>
      <c r="D46" s="8">
        <v>1</v>
      </c>
      <c r="E46" s="8">
        <v>1</v>
      </c>
      <c r="F46" s="8">
        <v>0</v>
      </c>
      <c r="G46" s="8">
        <v>0</v>
      </c>
      <c r="H46" s="8">
        <v>4</v>
      </c>
      <c r="I46" s="8">
        <v>0</v>
      </c>
      <c r="J46" s="8">
        <v>1</v>
      </c>
      <c r="K46" s="8">
        <v>1</v>
      </c>
      <c r="L46" s="8">
        <v>0</v>
      </c>
      <c r="M46" s="8">
        <v>3</v>
      </c>
      <c r="N46" s="8">
        <v>1</v>
      </c>
      <c r="O46" s="8">
        <v>0</v>
      </c>
      <c r="P46" s="8">
        <v>5</v>
      </c>
      <c r="Q46" s="8">
        <v>0</v>
      </c>
      <c r="R46" s="8">
        <v>0</v>
      </c>
      <c r="S46" s="118" t="s">
        <v>150</v>
      </c>
      <c r="T46" s="86" t="s">
        <v>13</v>
      </c>
      <c r="U46" s="12">
        <v>116006.5</v>
      </c>
      <c r="V46" s="12">
        <v>116006.5</v>
      </c>
      <c r="W46" s="12">
        <v>116006.5</v>
      </c>
      <c r="X46" s="12">
        <v>116006.5</v>
      </c>
      <c r="Y46" s="12">
        <v>116006.5</v>
      </c>
      <c r="Z46" s="12">
        <v>116006.5</v>
      </c>
      <c r="AA46" s="12">
        <f>U46+V46+W46+X46+Y46+Z46</f>
        <v>696039</v>
      </c>
      <c r="AB46" s="65" t="s">
        <v>35</v>
      </c>
      <c r="AC46" s="21"/>
      <c r="AD46" s="15"/>
      <c r="AE46" s="15"/>
      <c r="AF46" s="15"/>
      <c r="AG46" s="15"/>
      <c r="AH46" s="15"/>
      <c r="AI46" s="15"/>
    </row>
    <row r="47" spans="2:35" ht="41.25" customHeight="1" x14ac:dyDescent="0.3">
      <c r="B47" s="8">
        <v>0</v>
      </c>
      <c r="C47" s="8">
        <v>1</v>
      </c>
      <c r="D47" s="8">
        <v>1</v>
      </c>
      <c r="E47" s="8">
        <v>1</v>
      </c>
      <c r="F47" s="8">
        <v>0</v>
      </c>
      <c r="G47" s="8">
        <v>0</v>
      </c>
      <c r="H47" s="8">
        <v>4</v>
      </c>
      <c r="I47" s="8">
        <v>0</v>
      </c>
      <c r="J47" s="8">
        <v>1</v>
      </c>
      <c r="K47" s="8">
        <v>1</v>
      </c>
      <c r="L47" s="8">
        <v>0</v>
      </c>
      <c r="M47" s="8">
        <v>3</v>
      </c>
      <c r="N47" s="8">
        <v>9</v>
      </c>
      <c r="O47" s="8">
        <v>9</v>
      </c>
      <c r="P47" s="8">
        <v>9</v>
      </c>
      <c r="Q47" s="8">
        <v>9</v>
      </c>
      <c r="R47" s="8">
        <v>9</v>
      </c>
      <c r="S47" s="119"/>
      <c r="T47" s="85"/>
      <c r="U47" s="12">
        <v>9187.2000000000007</v>
      </c>
      <c r="V47" s="12">
        <v>10187.200000000001</v>
      </c>
      <c r="W47" s="12">
        <v>10187.200000000001</v>
      </c>
      <c r="X47" s="12">
        <v>9187.2000000000007</v>
      </c>
      <c r="Y47" s="12">
        <v>9187.2000000000007</v>
      </c>
      <c r="Z47" s="12">
        <v>9187.2000000000007</v>
      </c>
      <c r="AA47" s="12">
        <f>U47+V47+W47+X47+Y47+Z47</f>
        <v>57123.199999999997</v>
      </c>
      <c r="AB47" s="65">
        <v>2026</v>
      </c>
      <c r="AC47" s="21"/>
      <c r="AD47" s="15"/>
      <c r="AE47" s="15"/>
      <c r="AF47" s="15"/>
      <c r="AG47" s="15"/>
      <c r="AH47" s="15"/>
      <c r="AI47" s="15"/>
    </row>
    <row r="48" spans="2:35" ht="56.25" x14ac:dyDescent="0.3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70" t="s">
        <v>148</v>
      </c>
      <c r="T48" s="65" t="s">
        <v>28</v>
      </c>
      <c r="U48" s="65">
        <v>81</v>
      </c>
      <c r="V48" s="65">
        <v>81</v>
      </c>
      <c r="W48" s="65">
        <v>81</v>
      </c>
      <c r="X48" s="65">
        <v>81</v>
      </c>
      <c r="Y48" s="65">
        <v>81</v>
      </c>
      <c r="Z48" s="65">
        <v>81</v>
      </c>
      <c r="AA48" s="65">
        <v>81</v>
      </c>
      <c r="AB48" s="65" t="s">
        <v>35</v>
      </c>
      <c r="AC48" s="23"/>
      <c r="AD48" s="15"/>
      <c r="AE48" s="15"/>
      <c r="AF48" s="15"/>
      <c r="AG48" s="15"/>
      <c r="AH48" s="15"/>
      <c r="AI48" s="15"/>
    </row>
    <row r="49" spans="2:35" ht="39.75" customHeight="1" x14ac:dyDescent="0.3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64" t="s">
        <v>151</v>
      </c>
      <c r="T49" s="65" t="s">
        <v>28</v>
      </c>
      <c r="U49" s="65">
        <v>17</v>
      </c>
      <c r="V49" s="65">
        <v>17</v>
      </c>
      <c r="W49" s="65">
        <v>17</v>
      </c>
      <c r="X49" s="65">
        <v>17</v>
      </c>
      <c r="Y49" s="65">
        <v>17</v>
      </c>
      <c r="Z49" s="65">
        <v>17</v>
      </c>
      <c r="AA49" s="65">
        <v>17</v>
      </c>
      <c r="AB49" s="65" t="s">
        <v>35</v>
      </c>
      <c r="AC49" s="23"/>
      <c r="AD49" s="15"/>
      <c r="AE49" s="15"/>
      <c r="AF49" s="15"/>
      <c r="AG49" s="15"/>
      <c r="AH49" s="15"/>
      <c r="AI49" s="15"/>
    </row>
    <row r="50" spans="2:35" ht="93.75" customHeight="1" x14ac:dyDescent="0.3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64" t="s">
        <v>152</v>
      </c>
      <c r="T50" s="65" t="s">
        <v>30</v>
      </c>
      <c r="U50" s="65">
        <v>1</v>
      </c>
      <c r="V50" s="65">
        <v>1</v>
      </c>
      <c r="W50" s="65">
        <v>1</v>
      </c>
      <c r="X50" s="65">
        <v>1</v>
      </c>
      <c r="Y50" s="65">
        <v>1</v>
      </c>
      <c r="Z50" s="65">
        <v>1</v>
      </c>
      <c r="AA50" s="65">
        <v>1</v>
      </c>
      <c r="AB50" s="65">
        <v>2026</v>
      </c>
      <c r="AC50" s="23"/>
      <c r="AD50" s="15"/>
      <c r="AE50" s="15"/>
      <c r="AF50" s="15"/>
      <c r="AG50" s="15"/>
      <c r="AH50" s="15"/>
      <c r="AI50" s="15"/>
    </row>
    <row r="51" spans="2:35" ht="75.75" customHeight="1" x14ac:dyDescent="0.3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70" t="s">
        <v>164</v>
      </c>
      <c r="T51" s="65" t="s">
        <v>28</v>
      </c>
      <c r="U51" s="11">
        <v>1176</v>
      </c>
      <c r="V51" s="11">
        <v>1176</v>
      </c>
      <c r="W51" s="11">
        <v>1176</v>
      </c>
      <c r="X51" s="11">
        <v>1176</v>
      </c>
      <c r="Y51" s="11">
        <v>1176</v>
      </c>
      <c r="Z51" s="11">
        <v>1176</v>
      </c>
      <c r="AA51" s="11">
        <f>U51+V51+W51+X51+Y51+Z51</f>
        <v>7056</v>
      </c>
      <c r="AB51" s="65">
        <v>2026</v>
      </c>
      <c r="AC51" s="23"/>
      <c r="AD51" s="15"/>
      <c r="AE51" s="15"/>
      <c r="AF51" s="15"/>
      <c r="AG51" s="15"/>
      <c r="AH51" s="15"/>
      <c r="AI51" s="15"/>
    </row>
    <row r="52" spans="2:35" s="15" customFormat="1" ht="73.5" customHeight="1" x14ac:dyDescent="0.3">
      <c r="B52" s="8">
        <v>0</v>
      </c>
      <c r="C52" s="8">
        <v>4</v>
      </c>
      <c r="D52" s="8">
        <v>3</v>
      </c>
      <c r="E52" s="8">
        <v>0</v>
      </c>
      <c r="F52" s="8">
        <v>7</v>
      </c>
      <c r="G52" s="8">
        <v>0</v>
      </c>
      <c r="H52" s="8">
        <v>1</v>
      </c>
      <c r="I52" s="8">
        <v>0</v>
      </c>
      <c r="J52" s="8">
        <v>1</v>
      </c>
      <c r="K52" s="8">
        <v>1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  <c r="Q52" s="8">
        <v>0</v>
      </c>
      <c r="R52" s="8">
        <v>0</v>
      </c>
      <c r="S52" s="31" t="s">
        <v>166</v>
      </c>
      <c r="T52" s="65" t="s">
        <v>13</v>
      </c>
      <c r="U52" s="7">
        <f t="shared" ref="U52:AA52" si="6">U54+U55+U56+U57+U59+U60+U61+U62+U64+U66+U67+U65</f>
        <v>487764.39999999997</v>
      </c>
      <c r="V52" s="7">
        <f t="shared" si="6"/>
        <v>0</v>
      </c>
      <c r="W52" s="7">
        <f t="shared" si="6"/>
        <v>0</v>
      </c>
      <c r="X52" s="7">
        <f t="shared" si="6"/>
        <v>0</v>
      </c>
      <c r="Y52" s="7">
        <f t="shared" si="6"/>
        <v>0</v>
      </c>
      <c r="Z52" s="7">
        <f t="shared" si="6"/>
        <v>0</v>
      </c>
      <c r="AA52" s="7">
        <f t="shared" si="6"/>
        <v>487764.39999999997</v>
      </c>
      <c r="AB52" s="30">
        <v>2026</v>
      </c>
      <c r="AC52" s="23"/>
    </row>
    <row r="53" spans="2:35" ht="39" customHeight="1" x14ac:dyDescent="0.3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64" t="s">
        <v>153</v>
      </c>
      <c r="T53" s="65" t="s">
        <v>36</v>
      </c>
      <c r="U53" s="11">
        <f>U58+U63+U68</f>
        <v>530</v>
      </c>
      <c r="V53" s="65">
        <v>0</v>
      </c>
      <c r="W53" s="65">
        <v>0</v>
      </c>
      <c r="X53" s="65">
        <v>0</v>
      </c>
      <c r="Y53" s="65">
        <v>0</v>
      </c>
      <c r="Z53" s="65">
        <v>0</v>
      </c>
      <c r="AA53" s="65">
        <f>U53+V53</f>
        <v>530</v>
      </c>
      <c r="AB53" s="65">
        <v>2021</v>
      </c>
      <c r="AC53" s="23"/>
      <c r="AD53" s="15"/>
      <c r="AE53" s="15"/>
      <c r="AF53" s="15"/>
      <c r="AG53" s="15"/>
      <c r="AH53" s="15"/>
      <c r="AI53" s="15"/>
    </row>
    <row r="54" spans="2:35" ht="27" customHeight="1" x14ac:dyDescent="0.3">
      <c r="B54" s="8">
        <v>0</v>
      </c>
      <c r="C54" s="8">
        <v>4</v>
      </c>
      <c r="D54" s="8">
        <v>3</v>
      </c>
      <c r="E54" s="8">
        <v>0</v>
      </c>
      <c r="F54" s="8">
        <v>7</v>
      </c>
      <c r="G54" s="8">
        <v>0</v>
      </c>
      <c r="H54" s="8">
        <v>1</v>
      </c>
      <c r="I54" s="8">
        <v>0</v>
      </c>
      <c r="J54" s="8">
        <v>1</v>
      </c>
      <c r="K54" s="8">
        <v>1</v>
      </c>
      <c r="L54" s="8" t="s">
        <v>37</v>
      </c>
      <c r="M54" s="8">
        <v>2</v>
      </c>
      <c r="N54" s="8">
        <v>0</v>
      </c>
      <c r="O54" s="8">
        <v>0</v>
      </c>
      <c r="P54" s="8">
        <v>0</v>
      </c>
      <c r="Q54" s="8">
        <v>0</v>
      </c>
      <c r="R54" s="8">
        <v>4</v>
      </c>
      <c r="S54" s="120" t="s">
        <v>156</v>
      </c>
      <c r="T54" s="86" t="s">
        <v>13</v>
      </c>
      <c r="U54" s="12">
        <v>62809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  <c r="AA54" s="12">
        <f>U54+V54+W54+X54+Y54+Z54</f>
        <v>62809</v>
      </c>
      <c r="AB54" s="65">
        <v>2021</v>
      </c>
      <c r="AC54" s="52"/>
      <c r="AD54" s="15"/>
      <c r="AE54" s="15"/>
      <c r="AF54" s="15"/>
      <c r="AG54" s="15"/>
      <c r="AH54" s="15"/>
      <c r="AI54" s="15"/>
    </row>
    <row r="55" spans="2:35" ht="22.5" x14ac:dyDescent="0.3">
      <c r="B55" s="8">
        <v>0</v>
      </c>
      <c r="C55" s="8">
        <v>4</v>
      </c>
      <c r="D55" s="8">
        <v>3</v>
      </c>
      <c r="E55" s="8">
        <v>0</v>
      </c>
      <c r="F55" s="8">
        <v>7</v>
      </c>
      <c r="G55" s="8">
        <v>0</v>
      </c>
      <c r="H55" s="8">
        <v>1</v>
      </c>
      <c r="I55" s="8">
        <v>0</v>
      </c>
      <c r="J55" s="8">
        <v>1</v>
      </c>
      <c r="K55" s="8">
        <v>1</v>
      </c>
      <c r="L55" s="8" t="s">
        <v>37</v>
      </c>
      <c r="M55" s="8">
        <v>2</v>
      </c>
      <c r="N55" s="8">
        <v>5</v>
      </c>
      <c r="O55" s="8">
        <v>2</v>
      </c>
      <c r="P55" s="8">
        <v>3</v>
      </c>
      <c r="Q55" s="8">
        <v>2</v>
      </c>
      <c r="R55" s="8">
        <v>4</v>
      </c>
      <c r="S55" s="90"/>
      <c r="T55" s="84"/>
      <c r="U55" s="12">
        <v>70672.899999999994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f>U55+V55+W55+X55+Y55+Z55</f>
        <v>70672.899999999994</v>
      </c>
      <c r="AB55" s="65">
        <v>2021</v>
      </c>
      <c r="AC55" s="52"/>
      <c r="AD55" s="15"/>
      <c r="AE55" s="15"/>
      <c r="AF55" s="15"/>
      <c r="AG55" s="15"/>
      <c r="AH55" s="15"/>
      <c r="AI55" s="15"/>
    </row>
    <row r="56" spans="2:35" ht="22.5" x14ac:dyDescent="0.3">
      <c r="B56" s="8">
        <v>0</v>
      </c>
      <c r="C56" s="8">
        <v>4</v>
      </c>
      <c r="D56" s="8">
        <v>3</v>
      </c>
      <c r="E56" s="8">
        <v>0</v>
      </c>
      <c r="F56" s="8">
        <v>7</v>
      </c>
      <c r="G56" s="8">
        <v>0</v>
      </c>
      <c r="H56" s="8">
        <v>1</v>
      </c>
      <c r="I56" s="8">
        <v>0</v>
      </c>
      <c r="J56" s="8">
        <v>1</v>
      </c>
      <c r="K56" s="8">
        <v>1</v>
      </c>
      <c r="L56" s="8" t="s">
        <v>37</v>
      </c>
      <c r="M56" s="8">
        <v>2</v>
      </c>
      <c r="N56" s="8">
        <v>1</v>
      </c>
      <c r="O56" s="8">
        <v>0</v>
      </c>
      <c r="P56" s="8">
        <v>1</v>
      </c>
      <c r="Q56" s="8">
        <v>5</v>
      </c>
      <c r="R56" s="8">
        <v>4</v>
      </c>
      <c r="S56" s="90"/>
      <c r="T56" s="84"/>
      <c r="U56" s="12">
        <v>38448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f>U56+V56+W56+X56+Y56+Z56</f>
        <v>38448</v>
      </c>
      <c r="AB56" s="65">
        <v>2021</v>
      </c>
      <c r="AC56" s="21"/>
      <c r="AD56" s="15"/>
      <c r="AE56" s="15"/>
      <c r="AF56" s="15"/>
      <c r="AG56" s="15"/>
      <c r="AH56" s="15"/>
      <c r="AI56" s="15"/>
    </row>
    <row r="57" spans="2:35" x14ac:dyDescent="0.3">
      <c r="B57" s="8">
        <v>0</v>
      </c>
      <c r="C57" s="8">
        <v>4</v>
      </c>
      <c r="D57" s="8">
        <v>3</v>
      </c>
      <c r="E57" s="8">
        <v>0</v>
      </c>
      <c r="F57" s="8">
        <v>7</v>
      </c>
      <c r="G57" s="8">
        <v>0</v>
      </c>
      <c r="H57" s="8">
        <v>1</v>
      </c>
      <c r="I57" s="8">
        <v>0</v>
      </c>
      <c r="J57" s="8">
        <v>1</v>
      </c>
      <c r="K57" s="8">
        <v>1</v>
      </c>
      <c r="L57" s="8" t="s">
        <v>38</v>
      </c>
      <c r="M57" s="8">
        <v>2</v>
      </c>
      <c r="N57" s="8" t="s">
        <v>39</v>
      </c>
      <c r="O57" s="8">
        <v>0</v>
      </c>
      <c r="P57" s="8">
        <v>1</v>
      </c>
      <c r="Q57" s="8">
        <v>5</v>
      </c>
      <c r="R57" s="8">
        <v>4</v>
      </c>
      <c r="S57" s="91"/>
      <c r="T57" s="85"/>
      <c r="U57" s="12">
        <v>9612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f>U57+V57+W57+X57+Y57+Z57</f>
        <v>9612</v>
      </c>
      <c r="AB57" s="65">
        <v>2021</v>
      </c>
      <c r="AC57" s="53"/>
      <c r="AD57" s="15"/>
      <c r="AE57" s="15"/>
      <c r="AF57" s="15"/>
      <c r="AG57" s="15"/>
      <c r="AH57" s="15"/>
      <c r="AI57" s="15"/>
    </row>
    <row r="58" spans="2:35" ht="50.25" customHeight="1" x14ac:dyDescent="0.3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66" t="s">
        <v>154</v>
      </c>
      <c r="T58" s="65" t="s">
        <v>36</v>
      </c>
      <c r="U58" s="11">
        <v>190</v>
      </c>
      <c r="V58" s="11">
        <v>0</v>
      </c>
      <c r="W58" s="11">
        <v>0</v>
      </c>
      <c r="X58" s="11">
        <v>0</v>
      </c>
      <c r="Y58" s="11">
        <v>0</v>
      </c>
      <c r="Z58" s="11">
        <v>0</v>
      </c>
      <c r="AA58" s="11">
        <v>190</v>
      </c>
      <c r="AB58" s="65">
        <v>2021</v>
      </c>
      <c r="AC58" s="23"/>
      <c r="AD58" s="15"/>
      <c r="AE58" s="15"/>
      <c r="AF58" s="15"/>
      <c r="AG58" s="15"/>
      <c r="AH58" s="15"/>
      <c r="AI58" s="15"/>
    </row>
    <row r="59" spans="2:35" ht="24.75" customHeight="1" x14ac:dyDescent="0.3">
      <c r="B59" s="34">
        <v>0</v>
      </c>
      <c r="C59" s="34">
        <v>4</v>
      </c>
      <c r="D59" s="34">
        <v>3</v>
      </c>
      <c r="E59" s="34">
        <v>0</v>
      </c>
      <c r="F59" s="34">
        <v>7</v>
      </c>
      <c r="G59" s="34">
        <v>0</v>
      </c>
      <c r="H59" s="34">
        <v>1</v>
      </c>
      <c r="I59" s="34">
        <v>0</v>
      </c>
      <c r="J59" s="34">
        <v>1</v>
      </c>
      <c r="K59" s="34">
        <v>1</v>
      </c>
      <c r="L59" s="34" t="s">
        <v>37</v>
      </c>
      <c r="M59" s="34">
        <v>2</v>
      </c>
      <c r="N59" s="34">
        <v>5</v>
      </c>
      <c r="O59" s="34">
        <v>2</v>
      </c>
      <c r="P59" s="34">
        <v>3</v>
      </c>
      <c r="Q59" s="34">
        <v>2</v>
      </c>
      <c r="R59" s="34">
        <v>5</v>
      </c>
      <c r="S59" s="120" t="s">
        <v>157</v>
      </c>
      <c r="T59" s="86" t="s">
        <v>13</v>
      </c>
      <c r="U59" s="9">
        <v>121611.1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f>U59+V59+W59+X59+Y59+Z59</f>
        <v>121611.1</v>
      </c>
      <c r="AB59" s="65">
        <v>2021</v>
      </c>
      <c r="AC59" s="52"/>
      <c r="AD59" s="15"/>
      <c r="AE59" s="15"/>
      <c r="AF59" s="15"/>
      <c r="AG59" s="15"/>
      <c r="AH59" s="15"/>
      <c r="AI59" s="15"/>
    </row>
    <row r="60" spans="2:35" ht="18.75" customHeight="1" x14ac:dyDescent="0.3">
      <c r="B60" s="34">
        <v>0</v>
      </c>
      <c r="C60" s="34">
        <v>4</v>
      </c>
      <c r="D60" s="34">
        <v>3</v>
      </c>
      <c r="E60" s="34">
        <v>0</v>
      </c>
      <c r="F60" s="34">
        <v>7</v>
      </c>
      <c r="G60" s="34">
        <v>0</v>
      </c>
      <c r="H60" s="34">
        <v>1</v>
      </c>
      <c r="I60" s="34">
        <v>0</v>
      </c>
      <c r="J60" s="34">
        <v>1</v>
      </c>
      <c r="K60" s="34">
        <v>1</v>
      </c>
      <c r="L60" s="34" t="s">
        <v>38</v>
      </c>
      <c r="M60" s="34">
        <v>2</v>
      </c>
      <c r="N60" s="34" t="s">
        <v>39</v>
      </c>
      <c r="O60" s="34">
        <v>0</v>
      </c>
      <c r="P60" s="34">
        <v>1</v>
      </c>
      <c r="Q60" s="34">
        <v>5</v>
      </c>
      <c r="R60" s="34">
        <v>5</v>
      </c>
      <c r="S60" s="90"/>
      <c r="T60" s="84"/>
      <c r="U60" s="9">
        <v>9612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f>U60+V60+W60+X60+Y60+Z60</f>
        <v>9612</v>
      </c>
      <c r="AB60" s="65">
        <v>2021</v>
      </c>
      <c r="AC60" s="21"/>
      <c r="AD60" s="15"/>
      <c r="AE60" s="15"/>
      <c r="AF60" s="15"/>
      <c r="AG60" s="15"/>
      <c r="AH60" s="15"/>
      <c r="AI60" s="15"/>
    </row>
    <row r="61" spans="2:35" ht="27" customHeight="1" x14ac:dyDescent="0.3">
      <c r="B61" s="34">
        <v>0</v>
      </c>
      <c r="C61" s="34">
        <v>4</v>
      </c>
      <c r="D61" s="34">
        <v>3</v>
      </c>
      <c r="E61" s="34">
        <v>0</v>
      </c>
      <c r="F61" s="34">
        <v>7</v>
      </c>
      <c r="G61" s="34">
        <v>0</v>
      </c>
      <c r="H61" s="34">
        <v>1</v>
      </c>
      <c r="I61" s="34">
        <v>0</v>
      </c>
      <c r="J61" s="34">
        <v>1</v>
      </c>
      <c r="K61" s="34">
        <v>1</v>
      </c>
      <c r="L61" s="34" t="s">
        <v>37</v>
      </c>
      <c r="M61" s="8">
        <v>2</v>
      </c>
      <c r="N61" s="8">
        <v>0</v>
      </c>
      <c r="O61" s="8">
        <v>0</v>
      </c>
      <c r="P61" s="8">
        <v>0</v>
      </c>
      <c r="Q61" s="8">
        <v>0</v>
      </c>
      <c r="R61" s="8">
        <v>5</v>
      </c>
      <c r="S61" s="90"/>
      <c r="T61" s="84"/>
      <c r="U61" s="9">
        <v>76158.5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f>U61+V61+W61+X61+Y61+Z61</f>
        <v>76158.5</v>
      </c>
      <c r="AB61" s="65">
        <v>2021</v>
      </c>
      <c r="AC61" s="52"/>
      <c r="AD61" s="15"/>
      <c r="AE61" s="15"/>
      <c r="AF61" s="15"/>
      <c r="AG61" s="15"/>
      <c r="AH61" s="15"/>
      <c r="AI61" s="15"/>
    </row>
    <row r="62" spans="2:35" ht="17.25" customHeight="1" x14ac:dyDescent="0.3">
      <c r="B62" s="34">
        <v>0</v>
      </c>
      <c r="C62" s="34">
        <v>4</v>
      </c>
      <c r="D62" s="34">
        <v>3</v>
      </c>
      <c r="E62" s="34">
        <v>0</v>
      </c>
      <c r="F62" s="34">
        <v>7</v>
      </c>
      <c r="G62" s="34">
        <v>0</v>
      </c>
      <c r="H62" s="34">
        <v>1</v>
      </c>
      <c r="I62" s="34">
        <v>0</v>
      </c>
      <c r="J62" s="34">
        <v>1</v>
      </c>
      <c r="K62" s="34">
        <v>1</v>
      </c>
      <c r="L62" s="34" t="s">
        <v>37</v>
      </c>
      <c r="M62" s="34">
        <v>2</v>
      </c>
      <c r="N62" s="34">
        <v>1</v>
      </c>
      <c r="O62" s="34">
        <v>0</v>
      </c>
      <c r="P62" s="34">
        <v>1</v>
      </c>
      <c r="Q62" s="34">
        <v>5</v>
      </c>
      <c r="R62" s="34">
        <v>5</v>
      </c>
      <c r="S62" s="91"/>
      <c r="T62" s="85"/>
      <c r="U62" s="9">
        <v>38448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f>U62+V62+W62+X62+Y62+Z62</f>
        <v>38448</v>
      </c>
      <c r="AB62" s="65">
        <v>2021</v>
      </c>
      <c r="AC62" s="21"/>
      <c r="AD62" s="15"/>
      <c r="AE62" s="15"/>
      <c r="AF62" s="15"/>
      <c r="AG62" s="15"/>
      <c r="AH62" s="15"/>
      <c r="AI62" s="15"/>
    </row>
    <row r="63" spans="2:35" ht="37.5" customHeight="1" x14ac:dyDescent="0.35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64" t="s">
        <v>154</v>
      </c>
      <c r="T63" s="65" t="s">
        <v>36</v>
      </c>
      <c r="U63" s="65">
        <v>190</v>
      </c>
      <c r="V63" s="65">
        <v>0</v>
      </c>
      <c r="W63" s="65">
        <v>0</v>
      </c>
      <c r="X63" s="65">
        <v>0</v>
      </c>
      <c r="Y63" s="65">
        <v>0</v>
      </c>
      <c r="Z63" s="65">
        <v>0</v>
      </c>
      <c r="AA63" s="65">
        <v>190</v>
      </c>
      <c r="AB63" s="65">
        <v>2021</v>
      </c>
      <c r="AC63" s="54"/>
      <c r="AD63" s="15"/>
      <c r="AE63" s="15"/>
      <c r="AF63" s="15"/>
      <c r="AG63" s="15"/>
      <c r="AH63" s="15"/>
      <c r="AI63" s="15"/>
    </row>
    <row r="64" spans="2:35" ht="29.25" customHeight="1" x14ac:dyDescent="0.35">
      <c r="B64" s="8">
        <v>0</v>
      </c>
      <c r="C64" s="8">
        <v>4</v>
      </c>
      <c r="D64" s="8">
        <v>3</v>
      </c>
      <c r="E64" s="8">
        <v>0</v>
      </c>
      <c r="F64" s="8">
        <v>7</v>
      </c>
      <c r="G64" s="8">
        <v>0</v>
      </c>
      <c r="H64" s="8">
        <v>1</v>
      </c>
      <c r="I64" s="8">
        <v>0</v>
      </c>
      <c r="J64" s="8">
        <v>1</v>
      </c>
      <c r="K64" s="8">
        <v>1</v>
      </c>
      <c r="L64" s="8" t="s">
        <v>37</v>
      </c>
      <c r="M64" s="8">
        <v>2</v>
      </c>
      <c r="N64" s="8">
        <v>0</v>
      </c>
      <c r="O64" s="8">
        <v>0</v>
      </c>
      <c r="P64" s="8">
        <v>0</v>
      </c>
      <c r="Q64" s="8">
        <v>0</v>
      </c>
      <c r="R64" s="8">
        <v>1</v>
      </c>
      <c r="S64" s="80" t="s">
        <v>172</v>
      </c>
      <c r="T64" s="83" t="s">
        <v>13</v>
      </c>
      <c r="U64" s="12">
        <v>24236.3</v>
      </c>
      <c r="V64" s="27">
        <v>0</v>
      </c>
      <c r="W64" s="27">
        <v>0</v>
      </c>
      <c r="X64" s="27">
        <v>0</v>
      </c>
      <c r="Y64" s="27">
        <v>0</v>
      </c>
      <c r="Z64" s="27">
        <v>0</v>
      </c>
      <c r="AA64" s="12">
        <f>U64+V64+W64+X64+Y64+Z64</f>
        <v>24236.3</v>
      </c>
      <c r="AB64" s="65">
        <v>2021</v>
      </c>
      <c r="AC64" s="54"/>
      <c r="AD64" s="15"/>
      <c r="AE64" s="15"/>
      <c r="AF64" s="15"/>
      <c r="AG64" s="15"/>
      <c r="AH64" s="15"/>
      <c r="AI64" s="15"/>
    </row>
    <row r="65" spans="2:35" ht="29.25" customHeight="1" x14ac:dyDescent="0.35">
      <c r="B65" s="8">
        <v>0</v>
      </c>
      <c r="C65" s="8">
        <v>4</v>
      </c>
      <c r="D65" s="8">
        <v>3</v>
      </c>
      <c r="E65" s="8">
        <v>0</v>
      </c>
      <c r="F65" s="8">
        <v>7</v>
      </c>
      <c r="G65" s="8">
        <v>0</v>
      </c>
      <c r="H65" s="8">
        <v>1</v>
      </c>
      <c r="I65" s="8">
        <v>0</v>
      </c>
      <c r="J65" s="8">
        <v>1</v>
      </c>
      <c r="K65" s="8">
        <v>1</v>
      </c>
      <c r="L65" s="8" t="s">
        <v>37</v>
      </c>
      <c r="M65" s="8">
        <v>2</v>
      </c>
      <c r="N65" s="8">
        <v>5</v>
      </c>
      <c r="O65" s="8">
        <v>1</v>
      </c>
      <c r="P65" s="8">
        <v>5</v>
      </c>
      <c r="Q65" s="8">
        <v>9</v>
      </c>
      <c r="R65" s="8">
        <v>1</v>
      </c>
      <c r="S65" s="81"/>
      <c r="T65" s="84"/>
      <c r="U65" s="12">
        <v>846.4</v>
      </c>
      <c r="V65" s="27">
        <v>0</v>
      </c>
      <c r="W65" s="27">
        <v>0</v>
      </c>
      <c r="X65" s="27">
        <v>0</v>
      </c>
      <c r="Y65" s="27">
        <v>0</v>
      </c>
      <c r="Z65" s="27">
        <v>0</v>
      </c>
      <c r="AA65" s="12">
        <f t="shared" ref="AA65:AA67" si="7">U65+V65+W65+X65+Y65+Z65</f>
        <v>846.4</v>
      </c>
      <c r="AB65" s="65">
        <v>2021</v>
      </c>
      <c r="AC65" s="54"/>
      <c r="AD65" s="15"/>
      <c r="AE65" s="15"/>
      <c r="AF65" s="15"/>
      <c r="AG65" s="15"/>
      <c r="AH65" s="15"/>
      <c r="AI65" s="15"/>
    </row>
    <row r="66" spans="2:35" ht="29.25" customHeight="1" x14ac:dyDescent="0.35">
      <c r="B66" s="8">
        <v>0</v>
      </c>
      <c r="C66" s="8">
        <v>4</v>
      </c>
      <c r="D66" s="8">
        <v>3</v>
      </c>
      <c r="E66" s="8">
        <v>0</v>
      </c>
      <c r="F66" s="8">
        <v>7</v>
      </c>
      <c r="G66" s="8">
        <v>0</v>
      </c>
      <c r="H66" s="8">
        <v>1</v>
      </c>
      <c r="I66" s="8">
        <v>0</v>
      </c>
      <c r="J66" s="8">
        <v>1</v>
      </c>
      <c r="K66" s="8">
        <v>1</v>
      </c>
      <c r="L66" s="8" t="s">
        <v>37</v>
      </c>
      <c r="M66" s="8">
        <v>2</v>
      </c>
      <c r="N66" s="8">
        <v>1</v>
      </c>
      <c r="O66" s="8">
        <v>0</v>
      </c>
      <c r="P66" s="8">
        <v>1</v>
      </c>
      <c r="Q66" s="8">
        <v>5</v>
      </c>
      <c r="R66" s="8">
        <v>1</v>
      </c>
      <c r="S66" s="81"/>
      <c r="T66" s="84"/>
      <c r="U66" s="13">
        <v>28248.1</v>
      </c>
      <c r="V66" s="27">
        <v>0</v>
      </c>
      <c r="W66" s="27">
        <v>0</v>
      </c>
      <c r="X66" s="27">
        <v>0</v>
      </c>
      <c r="Y66" s="27">
        <v>0</v>
      </c>
      <c r="Z66" s="27">
        <v>0</v>
      </c>
      <c r="AA66" s="12">
        <f t="shared" si="7"/>
        <v>28248.1</v>
      </c>
      <c r="AB66" s="65">
        <v>2021</v>
      </c>
      <c r="AC66" s="54"/>
      <c r="AD66" s="15"/>
      <c r="AE66" s="15"/>
      <c r="AF66" s="15"/>
      <c r="AG66" s="15"/>
      <c r="AH66" s="15"/>
      <c r="AI66" s="15"/>
    </row>
    <row r="67" spans="2:35" ht="29.25" customHeight="1" x14ac:dyDescent="0.35">
      <c r="B67" s="8">
        <v>0</v>
      </c>
      <c r="C67" s="8">
        <v>4</v>
      </c>
      <c r="D67" s="8">
        <v>3</v>
      </c>
      <c r="E67" s="8">
        <v>0</v>
      </c>
      <c r="F67" s="8">
        <v>7</v>
      </c>
      <c r="G67" s="8">
        <v>0</v>
      </c>
      <c r="H67" s="8">
        <v>1</v>
      </c>
      <c r="I67" s="8">
        <v>0</v>
      </c>
      <c r="J67" s="8">
        <v>1</v>
      </c>
      <c r="K67" s="8">
        <v>1</v>
      </c>
      <c r="L67" s="8" t="s">
        <v>38</v>
      </c>
      <c r="M67" s="8">
        <v>2</v>
      </c>
      <c r="N67" s="8" t="s">
        <v>39</v>
      </c>
      <c r="O67" s="8">
        <v>0</v>
      </c>
      <c r="P67" s="8">
        <v>1</v>
      </c>
      <c r="Q67" s="8">
        <v>5</v>
      </c>
      <c r="R67" s="8">
        <v>1</v>
      </c>
      <c r="S67" s="82"/>
      <c r="T67" s="85"/>
      <c r="U67" s="12">
        <v>7062.1</v>
      </c>
      <c r="V67" s="27">
        <v>0</v>
      </c>
      <c r="W67" s="27">
        <v>0</v>
      </c>
      <c r="X67" s="27">
        <v>0</v>
      </c>
      <c r="Y67" s="27">
        <v>0</v>
      </c>
      <c r="Z67" s="27">
        <v>0</v>
      </c>
      <c r="AA67" s="12">
        <f t="shared" si="7"/>
        <v>7062.1</v>
      </c>
      <c r="AB67" s="65">
        <v>2021</v>
      </c>
      <c r="AC67" s="54"/>
      <c r="AD67" s="15"/>
      <c r="AE67" s="15"/>
      <c r="AF67" s="15"/>
      <c r="AG67" s="15"/>
      <c r="AH67" s="15"/>
      <c r="AI67" s="15"/>
    </row>
    <row r="68" spans="2:35" ht="39.75" customHeight="1" x14ac:dyDescent="0.35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64" t="s">
        <v>154</v>
      </c>
      <c r="T68" s="65" t="s">
        <v>36</v>
      </c>
      <c r="U68" s="65">
        <v>150</v>
      </c>
      <c r="V68" s="65">
        <v>0</v>
      </c>
      <c r="W68" s="65">
        <v>0</v>
      </c>
      <c r="X68" s="65">
        <v>0</v>
      </c>
      <c r="Y68" s="65">
        <v>0</v>
      </c>
      <c r="Z68" s="65">
        <v>0</v>
      </c>
      <c r="AA68" s="65">
        <v>150</v>
      </c>
      <c r="AB68" s="65">
        <v>2021</v>
      </c>
      <c r="AC68" s="54"/>
      <c r="AD68" s="15"/>
      <c r="AE68" s="15"/>
      <c r="AF68" s="15"/>
      <c r="AG68" s="15"/>
      <c r="AH68" s="15"/>
      <c r="AI68" s="15"/>
    </row>
    <row r="69" spans="2:35" s="15" customFormat="1" ht="26.25" customHeight="1" x14ac:dyDescent="0.3">
      <c r="B69" s="8">
        <v>0</v>
      </c>
      <c r="C69" s="8">
        <v>1</v>
      </c>
      <c r="D69" s="8">
        <v>1</v>
      </c>
      <c r="E69" s="8">
        <v>0</v>
      </c>
      <c r="F69" s="8">
        <v>7</v>
      </c>
      <c r="G69" s="8">
        <v>0</v>
      </c>
      <c r="H69" s="8">
        <v>0</v>
      </c>
      <c r="I69" s="8">
        <v>0</v>
      </c>
      <c r="J69" s="8">
        <v>1</v>
      </c>
      <c r="K69" s="8">
        <v>2</v>
      </c>
      <c r="L69" s="8">
        <v>0</v>
      </c>
      <c r="M69" s="8">
        <v>0</v>
      </c>
      <c r="N69" s="8">
        <v>0</v>
      </c>
      <c r="O69" s="8">
        <v>0</v>
      </c>
      <c r="P69" s="8">
        <v>0</v>
      </c>
      <c r="Q69" s="8">
        <v>0</v>
      </c>
      <c r="R69" s="8">
        <v>0</v>
      </c>
      <c r="S69" s="29" t="s">
        <v>40</v>
      </c>
      <c r="T69" s="30" t="s">
        <v>13</v>
      </c>
      <c r="U69" s="7">
        <f t="shared" ref="U69:AA69" si="8">U70+U82+U91+U103+U110</f>
        <v>3183526.3</v>
      </c>
      <c r="V69" s="7">
        <f t="shared" si="8"/>
        <v>2598425.9</v>
      </c>
      <c r="W69" s="7">
        <f t="shared" si="8"/>
        <v>2582366.3999999994</v>
      </c>
      <c r="X69" s="7">
        <f t="shared" si="8"/>
        <v>2285685</v>
      </c>
      <c r="Y69" s="7">
        <f t="shared" si="8"/>
        <v>2285685</v>
      </c>
      <c r="Z69" s="7">
        <f t="shared" si="8"/>
        <v>2285685</v>
      </c>
      <c r="AA69" s="7">
        <f t="shared" si="8"/>
        <v>15221373.600000001</v>
      </c>
      <c r="AB69" s="30">
        <v>2026</v>
      </c>
      <c r="AC69" s="23"/>
    </row>
    <row r="70" spans="2:35" s="15" customFormat="1" ht="37.5" x14ac:dyDescent="0.3">
      <c r="B70" s="8">
        <v>0</v>
      </c>
      <c r="C70" s="8">
        <v>1</v>
      </c>
      <c r="D70" s="8">
        <v>1</v>
      </c>
      <c r="E70" s="8">
        <v>0</v>
      </c>
      <c r="F70" s="8">
        <v>7</v>
      </c>
      <c r="G70" s="8">
        <v>0</v>
      </c>
      <c r="H70" s="8">
        <v>2</v>
      </c>
      <c r="I70" s="8">
        <v>0</v>
      </c>
      <c r="J70" s="8">
        <v>1</v>
      </c>
      <c r="K70" s="8">
        <v>2</v>
      </c>
      <c r="L70" s="8">
        <v>0</v>
      </c>
      <c r="M70" s="8">
        <v>1</v>
      </c>
      <c r="N70" s="8">
        <v>0</v>
      </c>
      <c r="O70" s="8">
        <v>0</v>
      </c>
      <c r="P70" s="8">
        <v>0</v>
      </c>
      <c r="Q70" s="8">
        <v>0</v>
      </c>
      <c r="R70" s="8">
        <v>0</v>
      </c>
      <c r="S70" s="29" t="s">
        <v>41</v>
      </c>
      <c r="T70" s="65" t="s">
        <v>13</v>
      </c>
      <c r="U70" s="7">
        <f>U72+U74+U75+U77</f>
        <v>2234360.2999999998</v>
      </c>
      <c r="V70" s="7">
        <f t="shared" ref="V70:AA70" si="9">V72+V74+V75+V77</f>
        <v>2262962.2999999998</v>
      </c>
      <c r="W70" s="7">
        <f t="shared" si="9"/>
        <v>2262962.2999999998</v>
      </c>
      <c r="X70" s="7">
        <f t="shared" si="9"/>
        <v>2228562.2999999998</v>
      </c>
      <c r="Y70" s="7">
        <f t="shared" si="9"/>
        <v>2228562.2999999998</v>
      </c>
      <c r="Z70" s="7">
        <f t="shared" si="9"/>
        <v>2228562.2999999998</v>
      </c>
      <c r="AA70" s="7">
        <f t="shared" si="9"/>
        <v>13445971.800000001</v>
      </c>
      <c r="AB70" s="30">
        <v>2026</v>
      </c>
      <c r="AC70" s="23"/>
    </row>
    <row r="71" spans="2:35" ht="24" customHeight="1" x14ac:dyDescent="0.3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64" t="s">
        <v>42</v>
      </c>
      <c r="T71" s="65" t="s">
        <v>28</v>
      </c>
      <c r="U71" s="65">
        <v>52</v>
      </c>
      <c r="V71" s="65">
        <v>53</v>
      </c>
      <c r="W71" s="65">
        <v>53</v>
      </c>
      <c r="X71" s="65">
        <v>53</v>
      </c>
      <c r="Y71" s="65">
        <v>53</v>
      </c>
      <c r="Z71" s="65">
        <v>53</v>
      </c>
      <c r="AA71" s="65">
        <v>53</v>
      </c>
      <c r="AB71" s="65">
        <v>2026</v>
      </c>
      <c r="AC71" s="23"/>
      <c r="AD71" s="15"/>
      <c r="AE71" s="15"/>
      <c r="AF71" s="15"/>
      <c r="AG71" s="15"/>
      <c r="AH71" s="15"/>
      <c r="AI71" s="15"/>
    </row>
    <row r="72" spans="2:35" ht="61.5" customHeight="1" x14ac:dyDescent="0.3">
      <c r="B72" s="8">
        <v>0</v>
      </c>
      <c r="C72" s="8">
        <v>1</v>
      </c>
      <c r="D72" s="8">
        <v>1</v>
      </c>
      <c r="E72" s="8">
        <v>0</v>
      </c>
      <c r="F72" s="8">
        <v>7</v>
      </c>
      <c r="G72" s="8">
        <v>0</v>
      </c>
      <c r="H72" s="8">
        <v>2</v>
      </c>
      <c r="I72" s="8">
        <v>0</v>
      </c>
      <c r="J72" s="8">
        <v>1</v>
      </c>
      <c r="K72" s="8">
        <v>2</v>
      </c>
      <c r="L72" s="8">
        <v>0</v>
      </c>
      <c r="M72" s="8">
        <v>1</v>
      </c>
      <c r="N72" s="8">
        <v>9</v>
      </c>
      <c r="O72" s="8">
        <v>9</v>
      </c>
      <c r="P72" s="8">
        <v>9</v>
      </c>
      <c r="Q72" s="8">
        <v>9</v>
      </c>
      <c r="R72" s="8">
        <v>9</v>
      </c>
      <c r="S72" s="64" t="s">
        <v>167</v>
      </c>
      <c r="T72" s="65" t="s">
        <v>13</v>
      </c>
      <c r="U72" s="12">
        <v>243404.2</v>
      </c>
      <c r="V72" s="12">
        <v>272006.2</v>
      </c>
      <c r="W72" s="12">
        <v>272006.2</v>
      </c>
      <c r="X72" s="12">
        <v>237606.2</v>
      </c>
      <c r="Y72" s="12">
        <v>237606.2</v>
      </c>
      <c r="Z72" s="12">
        <v>237606.2</v>
      </c>
      <c r="AA72" s="12">
        <f>U72+V72+W72+X72+Y72+Z72</f>
        <v>1500235.2</v>
      </c>
      <c r="AB72" s="65">
        <v>2026</v>
      </c>
      <c r="AC72" s="43"/>
      <c r="AD72" s="15"/>
      <c r="AE72" s="15"/>
      <c r="AF72" s="15"/>
      <c r="AG72" s="15"/>
      <c r="AH72" s="15"/>
      <c r="AI72" s="15"/>
    </row>
    <row r="73" spans="2:35" ht="37.5" x14ac:dyDescent="0.3"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64" t="s">
        <v>43</v>
      </c>
      <c r="T73" s="65" t="s">
        <v>28</v>
      </c>
      <c r="U73" s="65">
        <v>52</v>
      </c>
      <c r="V73" s="65">
        <v>53</v>
      </c>
      <c r="W73" s="65">
        <v>53</v>
      </c>
      <c r="X73" s="65">
        <v>53</v>
      </c>
      <c r="Y73" s="65">
        <v>53</v>
      </c>
      <c r="Z73" s="65">
        <v>53</v>
      </c>
      <c r="AA73" s="65">
        <v>53</v>
      </c>
      <c r="AB73" s="65">
        <v>2026</v>
      </c>
      <c r="AC73" s="23"/>
      <c r="AD73" s="15"/>
      <c r="AE73" s="15"/>
      <c r="AF73" s="15"/>
      <c r="AG73" s="15"/>
      <c r="AH73" s="15"/>
      <c r="AI73" s="15"/>
    </row>
    <row r="74" spans="2:35" ht="58.5" customHeight="1" x14ac:dyDescent="0.3">
      <c r="B74" s="8">
        <v>0</v>
      </c>
      <c r="C74" s="8">
        <v>1</v>
      </c>
      <c r="D74" s="8">
        <v>1</v>
      </c>
      <c r="E74" s="8">
        <v>0</v>
      </c>
      <c r="F74" s="8">
        <v>7</v>
      </c>
      <c r="G74" s="8">
        <v>0</v>
      </c>
      <c r="H74" s="8">
        <v>2</v>
      </c>
      <c r="I74" s="8">
        <v>0</v>
      </c>
      <c r="J74" s="8">
        <v>1</v>
      </c>
      <c r="K74" s="8">
        <v>2</v>
      </c>
      <c r="L74" s="8">
        <v>0</v>
      </c>
      <c r="M74" s="8">
        <v>1</v>
      </c>
      <c r="N74" s="8">
        <v>1</v>
      </c>
      <c r="O74" s="8">
        <v>0</v>
      </c>
      <c r="P74" s="8">
        <v>7</v>
      </c>
      <c r="Q74" s="8">
        <v>5</v>
      </c>
      <c r="R74" s="8">
        <v>0</v>
      </c>
      <c r="S74" s="118" t="s">
        <v>168</v>
      </c>
      <c r="T74" s="86" t="s">
        <v>13</v>
      </c>
      <c r="U74" s="12">
        <v>1851383.3</v>
      </c>
      <c r="V74" s="12">
        <v>1851383.3</v>
      </c>
      <c r="W74" s="12">
        <v>1851383.3</v>
      </c>
      <c r="X74" s="12">
        <v>1851383.3</v>
      </c>
      <c r="Y74" s="12">
        <v>1851383.3</v>
      </c>
      <c r="Z74" s="12">
        <v>1851383.3</v>
      </c>
      <c r="AA74" s="12">
        <f>U74+V74+W74+X74+Y74+Z74</f>
        <v>11108299.800000001</v>
      </c>
      <c r="AB74" s="65">
        <v>2026</v>
      </c>
      <c r="AC74" s="21"/>
      <c r="AD74" s="15"/>
      <c r="AE74" s="15"/>
      <c r="AF74" s="15"/>
      <c r="AG74" s="15"/>
      <c r="AH74" s="15"/>
      <c r="AI74" s="15"/>
    </row>
    <row r="75" spans="2:35" ht="36" customHeight="1" x14ac:dyDescent="0.3">
      <c r="B75" s="8">
        <v>0</v>
      </c>
      <c r="C75" s="8">
        <v>1</v>
      </c>
      <c r="D75" s="8">
        <v>1</v>
      </c>
      <c r="E75" s="8">
        <v>1</v>
      </c>
      <c r="F75" s="8">
        <v>0</v>
      </c>
      <c r="G75" s="8">
        <v>0</v>
      </c>
      <c r="H75" s="8">
        <v>4</v>
      </c>
      <c r="I75" s="8">
        <v>0</v>
      </c>
      <c r="J75" s="8">
        <v>1</v>
      </c>
      <c r="K75" s="8">
        <v>2</v>
      </c>
      <c r="L75" s="8">
        <v>0</v>
      </c>
      <c r="M75" s="8">
        <v>1</v>
      </c>
      <c r="N75" s="8">
        <v>1</v>
      </c>
      <c r="O75" s="8">
        <v>0</v>
      </c>
      <c r="P75" s="8">
        <v>7</v>
      </c>
      <c r="Q75" s="8">
        <v>5</v>
      </c>
      <c r="R75" s="8">
        <v>0</v>
      </c>
      <c r="S75" s="119"/>
      <c r="T75" s="85"/>
      <c r="U75" s="12">
        <v>50.5</v>
      </c>
      <c r="V75" s="12">
        <v>50.5</v>
      </c>
      <c r="W75" s="12">
        <v>50.5</v>
      </c>
      <c r="X75" s="12">
        <v>50.5</v>
      </c>
      <c r="Y75" s="12">
        <v>50.5</v>
      </c>
      <c r="Z75" s="12">
        <v>50.5</v>
      </c>
      <c r="AA75" s="12">
        <f>U75+V75+W75+X75+Y75+Z75</f>
        <v>303</v>
      </c>
      <c r="AB75" s="65">
        <v>2026</v>
      </c>
      <c r="AC75" s="21"/>
      <c r="AD75" s="15"/>
      <c r="AE75" s="15"/>
      <c r="AF75" s="15"/>
      <c r="AG75" s="15"/>
      <c r="AH75" s="15"/>
      <c r="AI75" s="15"/>
    </row>
    <row r="76" spans="2:35" ht="37.5" x14ac:dyDescent="0.3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64" t="s">
        <v>44</v>
      </c>
      <c r="T76" s="65" t="s">
        <v>28</v>
      </c>
      <c r="U76" s="65">
        <v>52</v>
      </c>
      <c r="V76" s="65">
        <v>53</v>
      </c>
      <c r="W76" s="65">
        <v>53</v>
      </c>
      <c r="X76" s="65">
        <v>53</v>
      </c>
      <c r="Y76" s="65">
        <v>53</v>
      </c>
      <c r="Z76" s="65">
        <v>53</v>
      </c>
      <c r="AA76" s="65">
        <v>53</v>
      </c>
      <c r="AB76" s="65">
        <v>2026</v>
      </c>
      <c r="AC76" s="23"/>
      <c r="AD76" s="15"/>
      <c r="AE76" s="15"/>
      <c r="AF76" s="15"/>
      <c r="AG76" s="15"/>
      <c r="AH76" s="15"/>
      <c r="AI76" s="15"/>
    </row>
    <row r="77" spans="2:35" ht="56.25" x14ac:dyDescent="0.3">
      <c r="B77" s="8">
        <v>0</v>
      </c>
      <c r="C77" s="8">
        <v>1</v>
      </c>
      <c r="D77" s="8">
        <v>1</v>
      </c>
      <c r="E77" s="8">
        <v>1</v>
      </c>
      <c r="F77" s="8">
        <v>0</v>
      </c>
      <c r="G77" s="8">
        <v>0</v>
      </c>
      <c r="H77" s="8">
        <v>4</v>
      </c>
      <c r="I77" s="8">
        <v>0</v>
      </c>
      <c r="J77" s="8">
        <v>1</v>
      </c>
      <c r="K77" s="8">
        <v>2</v>
      </c>
      <c r="L77" s="8">
        <v>0</v>
      </c>
      <c r="M77" s="8">
        <v>1</v>
      </c>
      <c r="N77" s="8">
        <v>5</v>
      </c>
      <c r="O77" s="8">
        <v>3</v>
      </c>
      <c r="P77" s="8">
        <v>0</v>
      </c>
      <c r="Q77" s="8">
        <v>3</v>
      </c>
      <c r="R77" s="8">
        <v>1</v>
      </c>
      <c r="S77" s="68" t="s">
        <v>127</v>
      </c>
      <c r="T77" s="65" t="s">
        <v>13</v>
      </c>
      <c r="U77" s="13">
        <v>139522.29999999999</v>
      </c>
      <c r="V77" s="13">
        <v>139522.29999999999</v>
      </c>
      <c r="W77" s="13">
        <v>139522.29999999999</v>
      </c>
      <c r="X77" s="13">
        <v>139522.29999999999</v>
      </c>
      <c r="Y77" s="13">
        <v>139522.29999999999</v>
      </c>
      <c r="Z77" s="13">
        <v>139522.29999999999</v>
      </c>
      <c r="AA77" s="13">
        <f>U77+V77+W77+X77+Y77+Z77</f>
        <v>837133.8</v>
      </c>
      <c r="AB77" s="65">
        <v>2026</v>
      </c>
      <c r="AC77" s="23"/>
      <c r="AD77" s="15"/>
      <c r="AE77" s="15"/>
      <c r="AF77" s="15"/>
      <c r="AG77" s="15"/>
      <c r="AH77" s="15"/>
      <c r="AI77" s="15"/>
    </row>
    <row r="78" spans="2:35" ht="39" customHeight="1" x14ac:dyDescent="0.3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68" t="s">
        <v>124</v>
      </c>
      <c r="T78" s="18" t="s">
        <v>28</v>
      </c>
      <c r="U78" s="17">
        <v>1786</v>
      </c>
      <c r="V78" s="17">
        <v>1834</v>
      </c>
      <c r="W78" s="17">
        <v>1834</v>
      </c>
      <c r="X78" s="17">
        <v>1834</v>
      </c>
      <c r="Y78" s="17">
        <v>1834</v>
      </c>
      <c r="Z78" s="17">
        <v>1834</v>
      </c>
      <c r="AA78" s="17">
        <f>SUM(U78:Z78)</f>
        <v>10956</v>
      </c>
      <c r="AB78" s="65">
        <v>2026</v>
      </c>
      <c r="AC78" s="23"/>
      <c r="AD78" s="15"/>
      <c r="AE78" s="15"/>
      <c r="AF78" s="15"/>
      <c r="AG78" s="15"/>
      <c r="AH78" s="15"/>
      <c r="AI78" s="15"/>
    </row>
    <row r="79" spans="2:35" ht="36.75" customHeight="1" x14ac:dyDescent="0.3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64" t="s">
        <v>128</v>
      </c>
      <c r="T79" s="65" t="s">
        <v>30</v>
      </c>
      <c r="U79" s="11">
        <v>1</v>
      </c>
      <c r="V79" s="11">
        <v>1</v>
      </c>
      <c r="W79" s="11">
        <v>1</v>
      </c>
      <c r="X79" s="11">
        <v>1</v>
      </c>
      <c r="Y79" s="11">
        <v>1</v>
      </c>
      <c r="Z79" s="11">
        <v>1</v>
      </c>
      <c r="AA79" s="11">
        <v>1</v>
      </c>
      <c r="AB79" s="65">
        <v>2026</v>
      </c>
      <c r="AC79" s="55"/>
      <c r="AD79" s="15"/>
      <c r="AE79" s="15"/>
      <c r="AF79" s="15"/>
      <c r="AG79" s="15"/>
      <c r="AH79" s="15"/>
      <c r="AI79" s="15"/>
    </row>
    <row r="80" spans="2:35" ht="56.25" customHeight="1" x14ac:dyDescent="0.3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64" t="s">
        <v>45</v>
      </c>
      <c r="T80" s="65" t="s">
        <v>17</v>
      </c>
      <c r="U80" s="10">
        <v>100</v>
      </c>
      <c r="V80" s="10">
        <v>100</v>
      </c>
      <c r="W80" s="10">
        <v>100</v>
      </c>
      <c r="X80" s="10">
        <v>100</v>
      </c>
      <c r="Y80" s="10">
        <v>100</v>
      </c>
      <c r="Z80" s="10">
        <v>100</v>
      </c>
      <c r="AA80" s="10">
        <v>100</v>
      </c>
      <c r="AB80" s="65">
        <v>2026</v>
      </c>
      <c r="AC80" s="23"/>
      <c r="AD80" s="15"/>
      <c r="AE80" s="15"/>
      <c r="AF80" s="15"/>
      <c r="AG80" s="15"/>
      <c r="AH80" s="15"/>
      <c r="AI80" s="15"/>
    </row>
    <row r="81" spans="2:35" ht="56.25" x14ac:dyDescent="0.3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64" t="s">
        <v>46</v>
      </c>
      <c r="T81" s="65" t="s">
        <v>17</v>
      </c>
      <c r="U81" s="10">
        <v>100</v>
      </c>
      <c r="V81" s="10">
        <v>100</v>
      </c>
      <c r="W81" s="10">
        <v>100</v>
      </c>
      <c r="X81" s="10">
        <v>100</v>
      </c>
      <c r="Y81" s="10">
        <v>100</v>
      </c>
      <c r="Z81" s="10">
        <v>100</v>
      </c>
      <c r="AA81" s="10">
        <v>100</v>
      </c>
      <c r="AB81" s="65">
        <v>2026</v>
      </c>
      <c r="AC81" s="23"/>
      <c r="AD81" s="15"/>
      <c r="AE81" s="15"/>
      <c r="AF81" s="15"/>
      <c r="AG81" s="15"/>
      <c r="AH81" s="15"/>
      <c r="AI81" s="15"/>
    </row>
    <row r="82" spans="2:35" s="15" customFormat="1" ht="54" customHeight="1" x14ac:dyDescent="0.3">
      <c r="B82" s="8">
        <v>0</v>
      </c>
      <c r="C82" s="8">
        <v>0</v>
      </c>
      <c r="D82" s="8">
        <v>0</v>
      </c>
      <c r="E82" s="8">
        <v>0</v>
      </c>
      <c r="F82" s="8">
        <v>7</v>
      </c>
      <c r="G82" s="8">
        <v>0</v>
      </c>
      <c r="H82" s="8">
        <v>2</v>
      </c>
      <c r="I82" s="8">
        <v>0</v>
      </c>
      <c r="J82" s="8">
        <v>1</v>
      </c>
      <c r="K82" s="8">
        <v>2</v>
      </c>
      <c r="L82" s="8">
        <v>0</v>
      </c>
      <c r="M82" s="8">
        <v>0</v>
      </c>
      <c r="N82" s="8">
        <v>0</v>
      </c>
      <c r="O82" s="8">
        <v>0</v>
      </c>
      <c r="P82" s="8">
        <v>0</v>
      </c>
      <c r="Q82" s="8">
        <v>0</v>
      </c>
      <c r="R82" s="8">
        <v>0</v>
      </c>
      <c r="S82" s="31" t="s">
        <v>160</v>
      </c>
      <c r="T82" s="65" t="s">
        <v>13</v>
      </c>
      <c r="U82" s="7">
        <f t="shared" ref="U82:AA82" si="10">U84+U85+U87+U88+U89</f>
        <v>667977.10000000009</v>
      </c>
      <c r="V82" s="7">
        <f t="shared" si="10"/>
        <v>1400</v>
      </c>
      <c r="W82" s="7">
        <f t="shared" si="10"/>
        <v>1400</v>
      </c>
      <c r="X82" s="7">
        <f t="shared" si="10"/>
        <v>0</v>
      </c>
      <c r="Y82" s="7">
        <f t="shared" si="10"/>
        <v>0</v>
      </c>
      <c r="Z82" s="7">
        <f t="shared" si="10"/>
        <v>0</v>
      </c>
      <c r="AA82" s="7">
        <f t="shared" si="10"/>
        <v>670777.10000000009</v>
      </c>
      <c r="AB82" s="30">
        <v>2026</v>
      </c>
      <c r="AC82" s="23"/>
    </row>
    <row r="83" spans="2:35" ht="37.5" x14ac:dyDescent="0.25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64" t="s">
        <v>47</v>
      </c>
      <c r="T83" s="65" t="s">
        <v>17</v>
      </c>
      <c r="U83" s="10">
        <v>65.400000000000006</v>
      </c>
      <c r="V83" s="10">
        <v>65.400000000000006</v>
      </c>
      <c r="W83" s="10">
        <v>65.400000000000006</v>
      </c>
      <c r="X83" s="10">
        <v>65.400000000000006</v>
      </c>
      <c r="Y83" s="10">
        <v>65.400000000000006</v>
      </c>
      <c r="Z83" s="10">
        <v>65.400000000000006</v>
      </c>
      <c r="AA83" s="10">
        <v>65.400000000000006</v>
      </c>
      <c r="AB83" s="65">
        <v>2026</v>
      </c>
      <c r="AC83" s="61"/>
      <c r="AD83" s="15"/>
      <c r="AE83" s="15"/>
      <c r="AF83" s="15"/>
      <c r="AG83" s="15"/>
      <c r="AH83" s="15"/>
      <c r="AI83" s="15"/>
    </row>
    <row r="84" spans="2:35" ht="39.75" customHeight="1" x14ac:dyDescent="0.3">
      <c r="B84" s="8">
        <v>0</v>
      </c>
      <c r="C84" s="8">
        <v>1</v>
      </c>
      <c r="D84" s="8">
        <v>1</v>
      </c>
      <c r="E84" s="8">
        <v>0</v>
      </c>
      <c r="F84" s="8">
        <v>7</v>
      </c>
      <c r="G84" s="8">
        <v>0</v>
      </c>
      <c r="H84" s="8">
        <v>2</v>
      </c>
      <c r="I84" s="8">
        <v>0</v>
      </c>
      <c r="J84" s="8">
        <v>1</v>
      </c>
      <c r="K84" s="8">
        <v>2</v>
      </c>
      <c r="L84" s="8" t="s">
        <v>49</v>
      </c>
      <c r="M84" s="8">
        <v>1</v>
      </c>
      <c r="N84" s="8" t="s">
        <v>39</v>
      </c>
      <c r="O84" s="8">
        <v>0</v>
      </c>
      <c r="P84" s="8">
        <v>3</v>
      </c>
      <c r="Q84" s="8">
        <v>9</v>
      </c>
      <c r="R84" s="8">
        <v>0</v>
      </c>
      <c r="S84" s="87" t="s">
        <v>158</v>
      </c>
      <c r="T84" s="83" t="s">
        <v>13</v>
      </c>
      <c r="U84" s="12">
        <v>600</v>
      </c>
      <c r="V84" s="12">
        <v>1400</v>
      </c>
      <c r="W84" s="12">
        <v>1400</v>
      </c>
      <c r="X84" s="12">
        <v>0</v>
      </c>
      <c r="Y84" s="12">
        <v>0</v>
      </c>
      <c r="Z84" s="12">
        <v>0</v>
      </c>
      <c r="AA84" s="12">
        <f>U84+V84+W84+X84+Y84+Z84</f>
        <v>3400</v>
      </c>
      <c r="AB84" s="65">
        <v>2023</v>
      </c>
      <c r="AC84" s="23"/>
      <c r="AD84" s="15"/>
      <c r="AE84" s="15"/>
      <c r="AF84" s="15"/>
      <c r="AG84" s="15"/>
      <c r="AH84" s="15"/>
      <c r="AI84" s="15"/>
    </row>
    <row r="85" spans="2:35" ht="38.25" customHeight="1" x14ac:dyDescent="0.3">
      <c r="B85" s="8">
        <v>0</v>
      </c>
      <c r="C85" s="8">
        <v>1</v>
      </c>
      <c r="D85" s="8">
        <v>1</v>
      </c>
      <c r="E85" s="8">
        <v>0</v>
      </c>
      <c r="F85" s="8">
        <v>7</v>
      </c>
      <c r="G85" s="8">
        <v>0</v>
      </c>
      <c r="H85" s="8">
        <v>2</v>
      </c>
      <c r="I85" s="8">
        <v>0</v>
      </c>
      <c r="J85" s="8">
        <v>1</v>
      </c>
      <c r="K85" s="8">
        <v>2</v>
      </c>
      <c r="L85" s="8" t="s">
        <v>49</v>
      </c>
      <c r="M85" s="8">
        <v>1</v>
      </c>
      <c r="N85" s="8">
        <v>1</v>
      </c>
      <c r="O85" s="8">
        <v>0</v>
      </c>
      <c r="P85" s="8">
        <v>3</v>
      </c>
      <c r="Q85" s="8">
        <v>9</v>
      </c>
      <c r="R85" s="8">
        <v>0</v>
      </c>
      <c r="S85" s="88"/>
      <c r="T85" s="85"/>
      <c r="U85" s="12">
        <v>2400</v>
      </c>
      <c r="V85" s="12">
        <v>0</v>
      </c>
      <c r="W85" s="12">
        <v>0</v>
      </c>
      <c r="X85" s="12">
        <v>0</v>
      </c>
      <c r="Y85" s="12">
        <v>0</v>
      </c>
      <c r="Z85" s="12">
        <v>0</v>
      </c>
      <c r="AA85" s="12">
        <f>U85+V85+W85+X85+Y85+Z85</f>
        <v>2400</v>
      </c>
      <c r="AB85" s="65">
        <v>2021</v>
      </c>
      <c r="AC85" s="23"/>
      <c r="AD85" s="15"/>
      <c r="AE85" s="15"/>
      <c r="AF85" s="15"/>
      <c r="AG85" s="15"/>
      <c r="AH85" s="15"/>
      <c r="AI85" s="15"/>
    </row>
    <row r="86" spans="2:35" ht="58.5" customHeight="1" x14ac:dyDescent="0.3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64" t="s">
        <v>162</v>
      </c>
      <c r="T86" s="65" t="s">
        <v>28</v>
      </c>
      <c r="U86" s="11">
        <v>2</v>
      </c>
      <c r="V86" s="11">
        <v>2</v>
      </c>
      <c r="W86" s="11">
        <v>2</v>
      </c>
      <c r="X86" s="11">
        <v>0</v>
      </c>
      <c r="Y86" s="11">
        <v>0</v>
      </c>
      <c r="Z86" s="11">
        <v>0</v>
      </c>
      <c r="AA86" s="11">
        <f>SUM(U86:Z86)</f>
        <v>6</v>
      </c>
      <c r="AB86" s="65">
        <v>2023</v>
      </c>
      <c r="AC86" s="49"/>
      <c r="AD86" s="15"/>
      <c r="AE86" s="15"/>
      <c r="AF86" s="15"/>
      <c r="AG86" s="15"/>
      <c r="AH86" s="15"/>
      <c r="AI86" s="15"/>
    </row>
    <row r="87" spans="2:35" ht="21.75" customHeight="1" x14ac:dyDescent="0.3">
      <c r="B87" s="8">
        <v>0</v>
      </c>
      <c r="C87" s="8">
        <v>4</v>
      </c>
      <c r="D87" s="8">
        <v>3</v>
      </c>
      <c r="E87" s="8">
        <v>0</v>
      </c>
      <c r="F87" s="8">
        <v>7</v>
      </c>
      <c r="G87" s="8">
        <v>0</v>
      </c>
      <c r="H87" s="8">
        <v>2</v>
      </c>
      <c r="I87" s="8">
        <v>0</v>
      </c>
      <c r="J87" s="8">
        <v>1</v>
      </c>
      <c r="K87" s="8">
        <v>2</v>
      </c>
      <c r="L87" s="8" t="s">
        <v>125</v>
      </c>
      <c r="M87" s="8">
        <v>1</v>
      </c>
      <c r="N87" s="8">
        <v>1</v>
      </c>
      <c r="O87" s="8">
        <v>0</v>
      </c>
      <c r="P87" s="8">
        <v>1</v>
      </c>
      <c r="Q87" s="8">
        <v>6</v>
      </c>
      <c r="R87" s="8">
        <v>2</v>
      </c>
      <c r="S87" s="89" t="s">
        <v>159</v>
      </c>
      <c r="T87" s="83" t="s">
        <v>13</v>
      </c>
      <c r="U87" s="12">
        <v>341770.9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f>U87+V87+W87+X87+Y87+Z87</f>
        <v>341770.9</v>
      </c>
      <c r="AB87" s="65">
        <v>2021</v>
      </c>
      <c r="AC87" s="23"/>
      <c r="AD87" s="15"/>
      <c r="AE87" s="15"/>
      <c r="AF87" s="15"/>
      <c r="AG87" s="15"/>
      <c r="AH87" s="15"/>
      <c r="AI87" s="15"/>
    </row>
    <row r="88" spans="2:35" ht="20.25" customHeight="1" x14ac:dyDescent="0.3">
      <c r="B88" s="8">
        <v>0</v>
      </c>
      <c r="C88" s="8">
        <v>4</v>
      </c>
      <c r="D88" s="8">
        <v>3</v>
      </c>
      <c r="E88" s="8">
        <v>0</v>
      </c>
      <c r="F88" s="8">
        <v>7</v>
      </c>
      <c r="G88" s="8">
        <v>0</v>
      </c>
      <c r="H88" s="8">
        <v>2</v>
      </c>
      <c r="I88" s="8">
        <v>0</v>
      </c>
      <c r="J88" s="8">
        <v>1</v>
      </c>
      <c r="K88" s="8">
        <v>2</v>
      </c>
      <c r="L88" s="8" t="s">
        <v>125</v>
      </c>
      <c r="M88" s="8">
        <v>1</v>
      </c>
      <c r="N88" s="8">
        <v>0</v>
      </c>
      <c r="O88" s="8">
        <v>0</v>
      </c>
      <c r="P88" s="8">
        <v>0</v>
      </c>
      <c r="Q88" s="8">
        <v>0</v>
      </c>
      <c r="R88" s="8">
        <v>2</v>
      </c>
      <c r="S88" s="90"/>
      <c r="T88" s="84"/>
      <c r="U88" s="12">
        <v>270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f>SUM(U88:Z88)</f>
        <v>270</v>
      </c>
      <c r="AB88" s="65">
        <v>2021</v>
      </c>
      <c r="AC88" s="43"/>
      <c r="AD88" s="15"/>
      <c r="AE88" s="15"/>
      <c r="AF88" s="15"/>
      <c r="AG88" s="15"/>
      <c r="AH88" s="15"/>
      <c r="AI88" s="15"/>
    </row>
    <row r="89" spans="2:35" ht="21.75" customHeight="1" x14ac:dyDescent="0.3">
      <c r="B89" s="8">
        <v>0</v>
      </c>
      <c r="C89" s="8">
        <v>4</v>
      </c>
      <c r="D89" s="8">
        <v>3</v>
      </c>
      <c r="E89" s="8">
        <v>0</v>
      </c>
      <c r="F89" s="8">
        <v>7</v>
      </c>
      <c r="G89" s="8">
        <v>0</v>
      </c>
      <c r="H89" s="8">
        <v>2</v>
      </c>
      <c r="I89" s="8">
        <v>0</v>
      </c>
      <c r="J89" s="8">
        <v>1</v>
      </c>
      <c r="K89" s="8">
        <v>2</v>
      </c>
      <c r="L89" s="8" t="s">
        <v>125</v>
      </c>
      <c r="M89" s="8">
        <v>1</v>
      </c>
      <c r="N89" s="8">
        <v>5</v>
      </c>
      <c r="O89" s="8">
        <v>5</v>
      </c>
      <c r="P89" s="8">
        <v>2</v>
      </c>
      <c r="Q89" s="8">
        <v>0</v>
      </c>
      <c r="R89" s="8">
        <v>1</v>
      </c>
      <c r="S89" s="91"/>
      <c r="T89" s="85"/>
      <c r="U89" s="12">
        <v>322936.2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f>SUM(U89:Z89)</f>
        <v>322936.2</v>
      </c>
      <c r="AB89" s="65">
        <v>2021</v>
      </c>
      <c r="AC89" s="23"/>
      <c r="AD89" s="15"/>
      <c r="AE89" s="15"/>
      <c r="AF89" s="15"/>
      <c r="AG89" s="15"/>
      <c r="AH89" s="15"/>
      <c r="AI89" s="15"/>
    </row>
    <row r="90" spans="2:35" ht="48" customHeight="1" x14ac:dyDescent="0.3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64" t="s">
        <v>48</v>
      </c>
      <c r="T90" s="65" t="s">
        <v>36</v>
      </c>
      <c r="U90" s="11">
        <v>1224</v>
      </c>
      <c r="V90" s="11">
        <v>0</v>
      </c>
      <c r="W90" s="11">
        <v>0</v>
      </c>
      <c r="X90" s="11">
        <v>0</v>
      </c>
      <c r="Y90" s="11">
        <v>0</v>
      </c>
      <c r="Z90" s="11">
        <v>0</v>
      </c>
      <c r="AA90" s="11">
        <v>1224</v>
      </c>
      <c r="AB90" s="65">
        <v>2021</v>
      </c>
      <c r="AC90" s="23"/>
      <c r="AD90" s="15"/>
      <c r="AE90" s="15"/>
      <c r="AF90" s="15"/>
      <c r="AG90" s="15"/>
      <c r="AH90" s="15"/>
      <c r="AI90" s="15"/>
    </row>
    <row r="91" spans="2:35" s="15" customFormat="1" ht="38.25" customHeight="1" x14ac:dyDescent="0.3">
      <c r="B91" s="8">
        <v>0</v>
      </c>
      <c r="C91" s="8">
        <v>1</v>
      </c>
      <c r="D91" s="8">
        <v>1</v>
      </c>
      <c r="E91" s="8">
        <v>0</v>
      </c>
      <c r="F91" s="8">
        <v>7</v>
      </c>
      <c r="G91" s="8">
        <v>0</v>
      </c>
      <c r="H91" s="8">
        <v>9</v>
      </c>
      <c r="I91" s="8">
        <v>0</v>
      </c>
      <c r="J91" s="8">
        <v>1</v>
      </c>
      <c r="K91" s="8">
        <v>2</v>
      </c>
      <c r="L91" s="8">
        <v>0</v>
      </c>
      <c r="M91" s="8">
        <v>3</v>
      </c>
      <c r="N91" s="8">
        <v>0</v>
      </c>
      <c r="O91" s="8">
        <v>0</v>
      </c>
      <c r="P91" s="8">
        <v>0</v>
      </c>
      <c r="Q91" s="8">
        <v>0</v>
      </c>
      <c r="R91" s="8">
        <v>0</v>
      </c>
      <c r="S91" s="29" t="s">
        <v>50</v>
      </c>
      <c r="T91" s="65" t="s">
        <v>13</v>
      </c>
      <c r="U91" s="7">
        <f>U94+U96+U98</f>
        <v>155</v>
      </c>
      <c r="V91" s="7">
        <f t="shared" ref="V91:AA91" si="11">V94+V96+V98</f>
        <v>455</v>
      </c>
      <c r="W91" s="7">
        <f t="shared" si="11"/>
        <v>455</v>
      </c>
      <c r="X91" s="7">
        <f t="shared" si="11"/>
        <v>155</v>
      </c>
      <c r="Y91" s="7">
        <f t="shared" si="11"/>
        <v>155</v>
      </c>
      <c r="Z91" s="7">
        <f t="shared" si="11"/>
        <v>155</v>
      </c>
      <c r="AA91" s="7">
        <f t="shared" si="11"/>
        <v>1530</v>
      </c>
      <c r="AB91" s="30">
        <v>2026</v>
      </c>
      <c r="AC91" s="23"/>
    </row>
    <row r="92" spans="2:35" s="15" customFormat="1" ht="37.5" x14ac:dyDescent="0.3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64" t="s">
        <v>51</v>
      </c>
      <c r="T92" s="65" t="s">
        <v>17</v>
      </c>
      <c r="U92" s="10">
        <v>95.8</v>
      </c>
      <c r="V92" s="10">
        <v>99.5</v>
      </c>
      <c r="W92" s="10">
        <v>99.5</v>
      </c>
      <c r="X92" s="10">
        <v>99.5</v>
      </c>
      <c r="Y92" s="10">
        <v>99.5</v>
      </c>
      <c r="Z92" s="10">
        <v>99.5</v>
      </c>
      <c r="AA92" s="10">
        <v>99.5</v>
      </c>
      <c r="AB92" s="65">
        <v>2026</v>
      </c>
      <c r="AC92" s="23"/>
    </row>
    <row r="93" spans="2:35" ht="39.75" customHeight="1" x14ac:dyDescent="0.3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64" t="s">
        <v>52</v>
      </c>
      <c r="T93" s="65" t="s">
        <v>17</v>
      </c>
      <c r="U93" s="10">
        <v>96.4</v>
      </c>
      <c r="V93" s="10">
        <v>97.9</v>
      </c>
      <c r="W93" s="10">
        <v>97.9</v>
      </c>
      <c r="X93" s="10">
        <v>97.9</v>
      </c>
      <c r="Y93" s="10">
        <v>97.9</v>
      </c>
      <c r="Z93" s="10">
        <v>97.9</v>
      </c>
      <c r="AA93" s="10">
        <v>97.9</v>
      </c>
      <c r="AB93" s="65">
        <v>2026</v>
      </c>
      <c r="AC93" s="23"/>
      <c r="AD93" s="15"/>
      <c r="AE93" s="15"/>
      <c r="AF93" s="15"/>
      <c r="AG93" s="15"/>
      <c r="AH93" s="15"/>
      <c r="AI93" s="15"/>
    </row>
    <row r="94" spans="2:35" ht="37.5" x14ac:dyDescent="0.3">
      <c r="B94" s="8">
        <v>0</v>
      </c>
      <c r="C94" s="8">
        <v>1</v>
      </c>
      <c r="D94" s="8">
        <v>1</v>
      </c>
      <c r="E94" s="8">
        <v>0</v>
      </c>
      <c r="F94" s="8">
        <v>7</v>
      </c>
      <c r="G94" s="8">
        <v>0</v>
      </c>
      <c r="H94" s="8">
        <v>9</v>
      </c>
      <c r="I94" s="8">
        <v>0</v>
      </c>
      <c r="J94" s="8">
        <v>1</v>
      </c>
      <c r="K94" s="8">
        <v>2</v>
      </c>
      <c r="L94" s="8">
        <v>0</v>
      </c>
      <c r="M94" s="8">
        <v>3</v>
      </c>
      <c r="N94" s="8">
        <v>9</v>
      </c>
      <c r="O94" s="8">
        <v>9</v>
      </c>
      <c r="P94" s="8">
        <v>9</v>
      </c>
      <c r="Q94" s="8">
        <v>9</v>
      </c>
      <c r="R94" s="8">
        <v>9</v>
      </c>
      <c r="S94" s="64" t="s">
        <v>53</v>
      </c>
      <c r="T94" s="65" t="s">
        <v>13</v>
      </c>
      <c r="U94" s="12">
        <v>70</v>
      </c>
      <c r="V94" s="12">
        <v>170</v>
      </c>
      <c r="W94" s="12">
        <v>170</v>
      </c>
      <c r="X94" s="12">
        <v>70</v>
      </c>
      <c r="Y94" s="12">
        <v>70</v>
      </c>
      <c r="Z94" s="12">
        <v>70</v>
      </c>
      <c r="AA94" s="12">
        <f>U94+V94+W94+X94+Y94+Z94</f>
        <v>620</v>
      </c>
      <c r="AB94" s="65">
        <v>2026</v>
      </c>
      <c r="AC94" s="23"/>
      <c r="AD94" s="15"/>
      <c r="AE94" s="15"/>
      <c r="AF94" s="15"/>
      <c r="AG94" s="15"/>
      <c r="AH94" s="15"/>
      <c r="AI94" s="15"/>
    </row>
    <row r="95" spans="2:35" ht="39.75" customHeight="1" x14ac:dyDescent="0.3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64" t="s">
        <v>54</v>
      </c>
      <c r="T95" s="65" t="s">
        <v>28</v>
      </c>
      <c r="U95" s="65">
        <v>13</v>
      </c>
      <c r="V95" s="65">
        <v>14</v>
      </c>
      <c r="W95" s="65">
        <v>14</v>
      </c>
      <c r="X95" s="65">
        <v>14</v>
      </c>
      <c r="Y95" s="65">
        <v>14</v>
      </c>
      <c r="Z95" s="65">
        <v>14</v>
      </c>
      <c r="AA95" s="65">
        <v>14</v>
      </c>
      <c r="AB95" s="65">
        <v>2026</v>
      </c>
      <c r="AC95" s="124"/>
      <c r="AD95" s="125"/>
      <c r="AE95" s="125"/>
      <c r="AF95" s="125"/>
      <c r="AG95" s="15"/>
      <c r="AH95" s="15"/>
      <c r="AI95" s="15"/>
    </row>
    <row r="96" spans="2:35" ht="37.5" x14ac:dyDescent="0.3">
      <c r="B96" s="8">
        <v>0</v>
      </c>
      <c r="C96" s="8">
        <v>1</v>
      </c>
      <c r="D96" s="8">
        <v>1</v>
      </c>
      <c r="E96" s="8">
        <v>0</v>
      </c>
      <c r="F96" s="8">
        <v>7</v>
      </c>
      <c r="G96" s="8">
        <v>0</v>
      </c>
      <c r="H96" s="8">
        <v>9</v>
      </c>
      <c r="I96" s="8">
        <v>0</v>
      </c>
      <c r="J96" s="8">
        <v>1</v>
      </c>
      <c r="K96" s="8">
        <v>2</v>
      </c>
      <c r="L96" s="8">
        <v>0</v>
      </c>
      <c r="M96" s="8">
        <v>3</v>
      </c>
      <c r="N96" s="8">
        <v>9</v>
      </c>
      <c r="O96" s="8">
        <v>9</v>
      </c>
      <c r="P96" s="8">
        <v>9</v>
      </c>
      <c r="Q96" s="8">
        <v>9</v>
      </c>
      <c r="R96" s="8">
        <v>9</v>
      </c>
      <c r="S96" s="64" t="s">
        <v>55</v>
      </c>
      <c r="T96" s="65" t="s">
        <v>13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65">
        <v>2026</v>
      </c>
      <c r="AC96" s="23"/>
      <c r="AD96" s="15"/>
      <c r="AE96" s="15"/>
      <c r="AF96" s="15"/>
      <c r="AG96" s="15"/>
      <c r="AH96" s="15"/>
      <c r="AI96" s="15"/>
    </row>
    <row r="97" spans="2:35" ht="37.5" x14ac:dyDescent="0.3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70" t="s">
        <v>126</v>
      </c>
      <c r="T97" s="65" t="s">
        <v>28</v>
      </c>
      <c r="U97" s="65">
        <v>26</v>
      </c>
      <c r="V97" s="65">
        <v>34</v>
      </c>
      <c r="W97" s="65">
        <v>34</v>
      </c>
      <c r="X97" s="65">
        <v>34</v>
      </c>
      <c r="Y97" s="65">
        <v>34</v>
      </c>
      <c r="Z97" s="65">
        <v>34</v>
      </c>
      <c r="AA97" s="65">
        <v>34</v>
      </c>
      <c r="AB97" s="65">
        <v>2026</v>
      </c>
      <c r="AC97" s="40"/>
      <c r="AD97" s="15"/>
      <c r="AE97" s="15"/>
      <c r="AF97" s="15"/>
      <c r="AG97" s="15"/>
      <c r="AH97" s="15"/>
      <c r="AI97" s="15"/>
    </row>
    <row r="98" spans="2:35" x14ac:dyDescent="0.3">
      <c r="B98" s="8">
        <v>0</v>
      </c>
      <c r="C98" s="8">
        <v>1</v>
      </c>
      <c r="D98" s="8">
        <v>1</v>
      </c>
      <c r="E98" s="8">
        <v>0</v>
      </c>
      <c r="F98" s="8">
        <v>7</v>
      </c>
      <c r="G98" s="8">
        <v>0</v>
      </c>
      <c r="H98" s="8">
        <v>9</v>
      </c>
      <c r="I98" s="8">
        <v>0</v>
      </c>
      <c r="J98" s="8">
        <v>1</v>
      </c>
      <c r="K98" s="8">
        <v>2</v>
      </c>
      <c r="L98" s="8">
        <v>0</v>
      </c>
      <c r="M98" s="8">
        <v>3</v>
      </c>
      <c r="N98" s="8">
        <v>9</v>
      </c>
      <c r="O98" s="8">
        <v>9</v>
      </c>
      <c r="P98" s="8">
        <v>9</v>
      </c>
      <c r="Q98" s="8">
        <v>9</v>
      </c>
      <c r="R98" s="8">
        <v>9</v>
      </c>
      <c r="S98" s="64" t="s">
        <v>56</v>
      </c>
      <c r="T98" s="65" t="s">
        <v>13</v>
      </c>
      <c r="U98" s="12">
        <v>85</v>
      </c>
      <c r="V98" s="12">
        <v>285</v>
      </c>
      <c r="W98" s="12">
        <v>285</v>
      </c>
      <c r="X98" s="12">
        <v>85</v>
      </c>
      <c r="Y98" s="12">
        <v>85</v>
      </c>
      <c r="Z98" s="12">
        <v>85</v>
      </c>
      <c r="AA98" s="12">
        <f>U98+V98+W98+X98+Y98+Z98</f>
        <v>910</v>
      </c>
      <c r="AB98" s="65">
        <v>2026</v>
      </c>
      <c r="AC98" s="23"/>
      <c r="AD98" s="15"/>
      <c r="AE98" s="15"/>
      <c r="AF98" s="15"/>
      <c r="AG98" s="15"/>
      <c r="AH98" s="15"/>
      <c r="AI98" s="15"/>
    </row>
    <row r="99" spans="2:35" ht="39" customHeight="1" x14ac:dyDescent="0.25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64" t="s">
        <v>57</v>
      </c>
      <c r="T99" s="65" t="s">
        <v>17</v>
      </c>
      <c r="U99" s="10">
        <v>11.5</v>
      </c>
      <c r="V99" s="10">
        <v>8</v>
      </c>
      <c r="W99" s="10">
        <v>8</v>
      </c>
      <c r="X99" s="10">
        <v>8</v>
      </c>
      <c r="Y99" s="10">
        <v>8</v>
      </c>
      <c r="Z99" s="10">
        <v>8</v>
      </c>
      <c r="AA99" s="10">
        <v>8</v>
      </c>
      <c r="AB99" s="65">
        <v>2026</v>
      </c>
      <c r="AC99" s="62"/>
      <c r="AD99" s="15"/>
      <c r="AE99" s="15"/>
      <c r="AF99" s="15"/>
      <c r="AG99" s="15"/>
      <c r="AH99" s="15"/>
      <c r="AI99" s="15"/>
    </row>
    <row r="100" spans="2:35" x14ac:dyDescent="0.3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64" t="s">
        <v>58</v>
      </c>
      <c r="T100" s="65" t="s">
        <v>25</v>
      </c>
      <c r="U100" s="11">
        <v>1150</v>
      </c>
      <c r="V100" s="11">
        <v>1150</v>
      </c>
      <c r="W100" s="11">
        <v>1150</v>
      </c>
      <c r="X100" s="11">
        <v>1150</v>
      </c>
      <c r="Y100" s="11">
        <v>1150</v>
      </c>
      <c r="Z100" s="11">
        <v>1150</v>
      </c>
      <c r="AA100" s="11">
        <f>SUM(U100:Z100)</f>
        <v>6900</v>
      </c>
      <c r="AB100" s="65">
        <v>2026</v>
      </c>
      <c r="AC100" s="23"/>
      <c r="AD100" s="15"/>
      <c r="AE100" s="15"/>
      <c r="AF100" s="15"/>
      <c r="AG100" s="15"/>
      <c r="AH100" s="15"/>
      <c r="AI100" s="15"/>
    </row>
    <row r="101" spans="2:35" ht="37.5" x14ac:dyDescent="0.3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64" t="s">
        <v>171</v>
      </c>
      <c r="T101" s="65" t="s">
        <v>25</v>
      </c>
      <c r="U101" s="11">
        <v>20</v>
      </c>
      <c r="V101" s="11">
        <v>20</v>
      </c>
      <c r="W101" s="11">
        <v>20</v>
      </c>
      <c r="X101" s="11">
        <v>20</v>
      </c>
      <c r="Y101" s="11">
        <v>20</v>
      </c>
      <c r="Z101" s="11">
        <v>20</v>
      </c>
      <c r="AA101" s="11">
        <f>SUM(U101:Z101)</f>
        <v>120</v>
      </c>
      <c r="AB101" s="65">
        <v>2026</v>
      </c>
      <c r="AC101" s="23"/>
      <c r="AD101" s="15"/>
      <c r="AE101" s="15"/>
      <c r="AF101" s="15"/>
      <c r="AG101" s="15"/>
      <c r="AH101" s="15"/>
      <c r="AI101" s="15"/>
    </row>
    <row r="102" spans="2:35" ht="56.25" x14ac:dyDescent="0.3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64" t="s">
        <v>59</v>
      </c>
      <c r="T102" s="65" t="s">
        <v>25</v>
      </c>
      <c r="U102" s="11">
        <v>2300</v>
      </c>
      <c r="V102" s="11">
        <v>2300</v>
      </c>
      <c r="W102" s="11">
        <v>2300</v>
      </c>
      <c r="X102" s="11">
        <v>2300</v>
      </c>
      <c r="Y102" s="11">
        <v>2300</v>
      </c>
      <c r="Z102" s="11">
        <v>2300</v>
      </c>
      <c r="AA102" s="11">
        <f>SUM(U102:Z102)</f>
        <v>13800</v>
      </c>
      <c r="AB102" s="65">
        <v>2026</v>
      </c>
      <c r="AC102" s="23"/>
      <c r="AD102" s="15"/>
      <c r="AE102" s="15"/>
      <c r="AF102" s="15"/>
      <c r="AG102" s="15"/>
      <c r="AH102" s="15"/>
      <c r="AI102" s="15"/>
    </row>
    <row r="103" spans="2:35" s="15" customFormat="1" ht="23.25" customHeight="1" x14ac:dyDescent="0.3">
      <c r="B103" s="8">
        <v>0</v>
      </c>
      <c r="C103" s="8">
        <v>1</v>
      </c>
      <c r="D103" s="8">
        <v>1</v>
      </c>
      <c r="E103" s="8">
        <v>0</v>
      </c>
      <c r="F103" s="8">
        <v>7</v>
      </c>
      <c r="G103" s="8">
        <v>0</v>
      </c>
      <c r="H103" s="8">
        <v>0</v>
      </c>
      <c r="I103" s="8">
        <v>0</v>
      </c>
      <c r="J103" s="8">
        <v>1</v>
      </c>
      <c r="K103" s="8">
        <v>2</v>
      </c>
      <c r="L103" s="8">
        <v>0</v>
      </c>
      <c r="M103" s="8">
        <v>4</v>
      </c>
      <c r="N103" s="8">
        <v>0</v>
      </c>
      <c r="O103" s="8">
        <v>0</v>
      </c>
      <c r="P103" s="8">
        <v>0</v>
      </c>
      <c r="Q103" s="8">
        <v>0</v>
      </c>
      <c r="R103" s="8">
        <v>0</v>
      </c>
      <c r="S103" s="29" t="s">
        <v>60</v>
      </c>
      <c r="T103" s="65" t="s">
        <v>13</v>
      </c>
      <c r="U103" s="7">
        <f>U105+U106+U108</f>
        <v>246656.8</v>
      </c>
      <c r="V103" s="7">
        <f t="shared" ref="V103:AA103" si="12">V105+V106+V108</f>
        <v>262207</v>
      </c>
      <c r="W103" s="7">
        <f t="shared" si="12"/>
        <v>260126.30000000002</v>
      </c>
      <c r="X103" s="7">
        <f t="shared" si="12"/>
        <v>37805.599999999999</v>
      </c>
      <c r="Y103" s="7">
        <f t="shared" si="12"/>
        <v>37805.599999999999</v>
      </c>
      <c r="Z103" s="7">
        <f t="shared" si="12"/>
        <v>37805.599999999999</v>
      </c>
      <c r="AA103" s="7">
        <f t="shared" si="12"/>
        <v>882406.90000000014</v>
      </c>
      <c r="AB103" s="30">
        <v>2026</v>
      </c>
      <c r="AC103" s="23"/>
    </row>
    <row r="104" spans="2:35" s="15" customFormat="1" ht="37.5" x14ac:dyDescent="0.3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64" t="s">
        <v>61</v>
      </c>
      <c r="T104" s="65" t="s">
        <v>17</v>
      </c>
      <c r="U104" s="10">
        <v>80.3</v>
      </c>
      <c r="V104" s="10">
        <v>80.3</v>
      </c>
      <c r="W104" s="10">
        <v>80.3</v>
      </c>
      <c r="X104" s="10">
        <v>80.3</v>
      </c>
      <c r="Y104" s="10">
        <v>80.3</v>
      </c>
      <c r="Z104" s="10">
        <v>80.3</v>
      </c>
      <c r="AA104" s="10">
        <v>80.3</v>
      </c>
      <c r="AB104" s="65">
        <v>2026</v>
      </c>
      <c r="AC104" s="23"/>
    </row>
    <row r="105" spans="2:35" ht="36" customHeight="1" x14ac:dyDescent="0.35">
      <c r="B105" s="8">
        <v>0</v>
      </c>
      <c r="C105" s="8">
        <v>1</v>
      </c>
      <c r="D105" s="8">
        <v>1</v>
      </c>
      <c r="E105" s="8">
        <v>0</v>
      </c>
      <c r="F105" s="8">
        <v>7</v>
      </c>
      <c r="G105" s="8">
        <v>0</v>
      </c>
      <c r="H105" s="8">
        <v>2</v>
      </c>
      <c r="I105" s="8">
        <v>0</v>
      </c>
      <c r="J105" s="8">
        <v>1</v>
      </c>
      <c r="K105" s="8">
        <v>2</v>
      </c>
      <c r="L105" s="8">
        <v>0</v>
      </c>
      <c r="M105" s="8">
        <v>4</v>
      </c>
      <c r="N105" s="8" t="s">
        <v>123</v>
      </c>
      <c r="O105" s="8">
        <v>3</v>
      </c>
      <c r="P105" s="8">
        <v>0</v>
      </c>
      <c r="Q105" s="8">
        <v>4</v>
      </c>
      <c r="R105" s="8">
        <v>0</v>
      </c>
      <c r="S105" s="118" t="s">
        <v>62</v>
      </c>
      <c r="T105" s="86" t="s">
        <v>13</v>
      </c>
      <c r="U105" s="12">
        <v>23779.3</v>
      </c>
      <c r="V105" s="12">
        <v>28941.599999999999</v>
      </c>
      <c r="W105" s="12">
        <v>28941.599999999999</v>
      </c>
      <c r="X105" s="12">
        <v>28941.599999999999</v>
      </c>
      <c r="Y105" s="12">
        <v>28941.599999999999</v>
      </c>
      <c r="Z105" s="12">
        <v>28941.599999999999</v>
      </c>
      <c r="AA105" s="12">
        <f>U105+V105+W105+X105+Y105+Z105</f>
        <v>168487.30000000002</v>
      </c>
      <c r="AB105" s="65">
        <v>2026</v>
      </c>
      <c r="AC105" s="21"/>
      <c r="AD105" s="56"/>
      <c r="AE105" s="15"/>
      <c r="AF105" s="15"/>
      <c r="AG105" s="15"/>
      <c r="AH105" s="15"/>
      <c r="AI105" s="15"/>
    </row>
    <row r="106" spans="2:35" x14ac:dyDescent="0.3">
      <c r="B106" s="8">
        <v>0</v>
      </c>
      <c r="C106" s="8">
        <v>1</v>
      </c>
      <c r="D106" s="8">
        <v>1</v>
      </c>
      <c r="E106" s="8">
        <v>0</v>
      </c>
      <c r="F106" s="8">
        <v>7</v>
      </c>
      <c r="G106" s="8">
        <v>0</v>
      </c>
      <c r="H106" s="8">
        <v>2</v>
      </c>
      <c r="I106" s="8">
        <v>0</v>
      </c>
      <c r="J106" s="8">
        <v>1</v>
      </c>
      <c r="K106" s="8">
        <v>2</v>
      </c>
      <c r="L106" s="8">
        <v>0</v>
      </c>
      <c r="M106" s="8">
        <v>4</v>
      </c>
      <c r="N106" s="8" t="s">
        <v>123</v>
      </c>
      <c r="O106" s="8">
        <v>3</v>
      </c>
      <c r="P106" s="8">
        <v>0</v>
      </c>
      <c r="Q106" s="8">
        <v>4</v>
      </c>
      <c r="R106" s="8">
        <v>0</v>
      </c>
      <c r="S106" s="119"/>
      <c r="T106" s="85"/>
      <c r="U106" s="12">
        <v>214013.5</v>
      </c>
      <c r="V106" s="12">
        <v>224401.4</v>
      </c>
      <c r="W106" s="12">
        <v>222320.7</v>
      </c>
      <c r="X106" s="12">
        <v>0</v>
      </c>
      <c r="Y106" s="12">
        <v>0</v>
      </c>
      <c r="Z106" s="12">
        <v>0</v>
      </c>
      <c r="AA106" s="12">
        <f>U106+V106+W106+X106+Y106+Z106</f>
        <v>660735.60000000009</v>
      </c>
      <c r="AB106" s="65">
        <v>2023</v>
      </c>
      <c r="AC106" s="23"/>
      <c r="AD106" s="15"/>
      <c r="AE106" s="15"/>
      <c r="AF106" s="15"/>
      <c r="AG106" s="15"/>
      <c r="AH106" s="15"/>
      <c r="AI106" s="15"/>
    </row>
    <row r="107" spans="2:35" ht="23.25" customHeight="1" x14ac:dyDescent="0.3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64" t="s">
        <v>63</v>
      </c>
      <c r="T107" s="65" t="s">
        <v>17</v>
      </c>
      <c r="U107" s="10">
        <v>100</v>
      </c>
      <c r="V107" s="10">
        <v>100</v>
      </c>
      <c r="W107" s="10">
        <v>100</v>
      </c>
      <c r="X107" s="10">
        <v>100</v>
      </c>
      <c r="Y107" s="10">
        <v>100</v>
      </c>
      <c r="Z107" s="10">
        <v>100</v>
      </c>
      <c r="AA107" s="10">
        <v>100</v>
      </c>
      <c r="AB107" s="65">
        <v>2026</v>
      </c>
      <c r="AC107" s="23"/>
      <c r="AD107" s="15"/>
      <c r="AE107" s="15"/>
      <c r="AF107" s="15"/>
      <c r="AG107" s="15"/>
      <c r="AH107" s="15"/>
      <c r="AI107" s="15"/>
    </row>
    <row r="108" spans="2:35" ht="21.75" customHeight="1" x14ac:dyDescent="0.3">
      <c r="B108" s="8">
        <v>0</v>
      </c>
      <c r="C108" s="8">
        <v>1</v>
      </c>
      <c r="D108" s="8">
        <v>1</v>
      </c>
      <c r="E108" s="8">
        <v>0</v>
      </c>
      <c r="F108" s="8">
        <v>7</v>
      </c>
      <c r="G108" s="8">
        <v>0</v>
      </c>
      <c r="H108" s="8">
        <v>2</v>
      </c>
      <c r="I108" s="8">
        <v>0</v>
      </c>
      <c r="J108" s="8">
        <v>1</v>
      </c>
      <c r="K108" s="8">
        <v>2</v>
      </c>
      <c r="L108" s="8">
        <v>0</v>
      </c>
      <c r="M108" s="8">
        <v>4</v>
      </c>
      <c r="N108" s="8">
        <v>9</v>
      </c>
      <c r="O108" s="8">
        <v>9</v>
      </c>
      <c r="P108" s="8">
        <v>9</v>
      </c>
      <c r="Q108" s="8">
        <v>9</v>
      </c>
      <c r="R108" s="8">
        <v>9</v>
      </c>
      <c r="S108" s="64" t="s">
        <v>64</v>
      </c>
      <c r="T108" s="65" t="s">
        <v>13</v>
      </c>
      <c r="U108" s="12">
        <v>8864</v>
      </c>
      <c r="V108" s="12">
        <v>8864</v>
      </c>
      <c r="W108" s="12">
        <v>8864</v>
      </c>
      <c r="X108" s="12">
        <v>8864</v>
      </c>
      <c r="Y108" s="12">
        <v>8864</v>
      </c>
      <c r="Z108" s="12">
        <v>8864</v>
      </c>
      <c r="AA108" s="12">
        <f>U108+V108+W108+X108+Y108+Z108</f>
        <v>53184</v>
      </c>
      <c r="AB108" s="65">
        <v>2026</v>
      </c>
      <c r="AC108" s="23"/>
      <c r="AD108" s="15"/>
      <c r="AE108" s="15"/>
      <c r="AF108" s="15"/>
      <c r="AG108" s="15"/>
      <c r="AH108" s="15"/>
      <c r="AI108" s="15"/>
    </row>
    <row r="109" spans="2:35" ht="37.5" x14ac:dyDescent="0.3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64" t="s">
        <v>65</v>
      </c>
      <c r="T109" s="65" t="s">
        <v>17</v>
      </c>
      <c r="U109" s="10">
        <v>100</v>
      </c>
      <c r="V109" s="10">
        <v>100</v>
      </c>
      <c r="W109" s="10">
        <v>100</v>
      </c>
      <c r="X109" s="10">
        <v>100</v>
      </c>
      <c r="Y109" s="10">
        <v>100</v>
      </c>
      <c r="Z109" s="10">
        <v>100</v>
      </c>
      <c r="AA109" s="10">
        <v>100</v>
      </c>
      <c r="AB109" s="65">
        <v>2026</v>
      </c>
      <c r="AC109" s="23"/>
      <c r="AD109" s="15"/>
      <c r="AE109" s="15"/>
      <c r="AF109" s="15"/>
      <c r="AG109" s="15"/>
      <c r="AH109" s="15"/>
      <c r="AI109" s="15"/>
    </row>
    <row r="110" spans="2:35" s="15" customFormat="1" ht="44.25" customHeight="1" x14ac:dyDescent="0.3">
      <c r="B110" s="8">
        <v>0</v>
      </c>
      <c r="C110" s="8">
        <v>1</v>
      </c>
      <c r="D110" s="8">
        <v>1</v>
      </c>
      <c r="E110" s="8">
        <v>0</v>
      </c>
      <c r="F110" s="8">
        <v>7</v>
      </c>
      <c r="G110" s="8">
        <v>0</v>
      </c>
      <c r="H110" s="8">
        <v>2</v>
      </c>
      <c r="I110" s="8">
        <v>0</v>
      </c>
      <c r="J110" s="8">
        <v>1</v>
      </c>
      <c r="K110" s="8">
        <v>2</v>
      </c>
      <c r="L110" s="8">
        <v>0</v>
      </c>
      <c r="M110" s="8">
        <v>5</v>
      </c>
      <c r="N110" s="8">
        <v>0</v>
      </c>
      <c r="O110" s="8">
        <v>0</v>
      </c>
      <c r="P110" s="8">
        <v>0</v>
      </c>
      <c r="Q110" s="8">
        <v>0</v>
      </c>
      <c r="R110" s="8">
        <v>0</v>
      </c>
      <c r="S110" s="29" t="s">
        <v>66</v>
      </c>
      <c r="T110" s="65" t="s">
        <v>13</v>
      </c>
      <c r="U110" s="7">
        <f t="shared" ref="U110:AA110" si="13">U112+U113+U114+U116+U118+U119+U121+U123+U124</f>
        <v>34377.100000000006</v>
      </c>
      <c r="V110" s="7">
        <f t="shared" si="13"/>
        <v>71401.600000000006</v>
      </c>
      <c r="W110" s="7">
        <f t="shared" si="13"/>
        <v>57422.8</v>
      </c>
      <c r="X110" s="7">
        <f t="shared" si="13"/>
        <v>19162.099999999999</v>
      </c>
      <c r="Y110" s="7">
        <f t="shared" si="13"/>
        <v>19162.099999999999</v>
      </c>
      <c r="Z110" s="7">
        <f t="shared" si="13"/>
        <v>19162.099999999999</v>
      </c>
      <c r="AA110" s="7">
        <f t="shared" si="13"/>
        <v>220687.8</v>
      </c>
      <c r="AB110" s="30">
        <v>2026</v>
      </c>
      <c r="AC110" s="42"/>
    </row>
    <row r="111" spans="2:35" s="15" customFormat="1" ht="38.25" customHeight="1" x14ac:dyDescent="0.3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64" t="s">
        <v>32</v>
      </c>
      <c r="T111" s="65" t="s">
        <v>28</v>
      </c>
      <c r="U111" s="17">
        <v>52</v>
      </c>
      <c r="V111" s="17">
        <v>53</v>
      </c>
      <c r="W111" s="17">
        <v>53</v>
      </c>
      <c r="X111" s="17">
        <v>53</v>
      </c>
      <c r="Y111" s="17">
        <v>53</v>
      </c>
      <c r="Z111" s="17">
        <v>53</v>
      </c>
      <c r="AA111" s="17">
        <v>53</v>
      </c>
      <c r="AB111" s="65">
        <v>2026</v>
      </c>
      <c r="AC111" s="23"/>
    </row>
    <row r="112" spans="2:35" s="15" customFormat="1" ht="21" customHeight="1" x14ac:dyDescent="0.3">
      <c r="B112" s="8">
        <v>0</v>
      </c>
      <c r="C112" s="8">
        <v>1</v>
      </c>
      <c r="D112" s="8">
        <v>1</v>
      </c>
      <c r="E112" s="8">
        <v>0</v>
      </c>
      <c r="F112" s="8">
        <v>7</v>
      </c>
      <c r="G112" s="8">
        <v>0</v>
      </c>
      <c r="H112" s="8">
        <v>2</v>
      </c>
      <c r="I112" s="8">
        <v>0</v>
      </c>
      <c r="J112" s="8">
        <v>1</v>
      </c>
      <c r="K112" s="8">
        <v>2</v>
      </c>
      <c r="L112" s="8">
        <v>0</v>
      </c>
      <c r="M112" s="8">
        <v>5</v>
      </c>
      <c r="N112" s="8">
        <v>9</v>
      </c>
      <c r="O112" s="8">
        <v>9</v>
      </c>
      <c r="P112" s="8">
        <v>9</v>
      </c>
      <c r="Q112" s="8">
        <v>9</v>
      </c>
      <c r="R112" s="8">
        <v>9</v>
      </c>
      <c r="S112" s="80" t="s">
        <v>67</v>
      </c>
      <c r="T112" s="86" t="s">
        <v>13</v>
      </c>
      <c r="U112" s="12">
        <v>13734.3</v>
      </c>
      <c r="V112" s="12">
        <v>39085.300000000003</v>
      </c>
      <c r="W112" s="12">
        <v>26080.1</v>
      </c>
      <c r="X112" s="12">
        <v>7456.9</v>
      </c>
      <c r="Y112" s="12">
        <v>7456.9</v>
      </c>
      <c r="Z112" s="12">
        <v>7456.9</v>
      </c>
      <c r="AA112" s="12">
        <f>U112+V112+W112+X112+Y112+Z112</f>
        <v>101270.39999999999</v>
      </c>
      <c r="AB112" s="65">
        <v>2026</v>
      </c>
      <c r="AC112" s="43"/>
      <c r="AD112" s="44"/>
      <c r="AE112" s="45"/>
    </row>
    <row r="113" spans="2:35" ht="23.25" customHeight="1" x14ac:dyDescent="0.3">
      <c r="B113" s="8">
        <v>0</v>
      </c>
      <c r="C113" s="8">
        <v>1</v>
      </c>
      <c r="D113" s="8">
        <v>1</v>
      </c>
      <c r="E113" s="8">
        <v>0</v>
      </c>
      <c r="F113" s="8">
        <v>7</v>
      </c>
      <c r="G113" s="8">
        <v>0</v>
      </c>
      <c r="H113" s="8">
        <v>2</v>
      </c>
      <c r="I113" s="8">
        <v>0</v>
      </c>
      <c r="J113" s="8">
        <v>1</v>
      </c>
      <c r="K113" s="8">
        <v>2</v>
      </c>
      <c r="L113" s="8">
        <v>0</v>
      </c>
      <c r="M113" s="8">
        <v>5</v>
      </c>
      <c r="N113" s="8" t="s">
        <v>39</v>
      </c>
      <c r="O113" s="8">
        <v>0</v>
      </c>
      <c r="P113" s="8">
        <v>4</v>
      </c>
      <c r="Q113" s="8">
        <v>4</v>
      </c>
      <c r="R113" s="8">
        <v>0</v>
      </c>
      <c r="S113" s="81"/>
      <c r="T113" s="85"/>
      <c r="U113" s="12">
        <v>2167.5</v>
      </c>
      <c r="V113" s="12">
        <v>1994.8</v>
      </c>
      <c r="W113" s="12">
        <v>0</v>
      </c>
      <c r="X113" s="12">
        <v>0</v>
      </c>
      <c r="Y113" s="12">
        <v>0</v>
      </c>
      <c r="Z113" s="12">
        <v>0</v>
      </c>
      <c r="AA113" s="12">
        <f>U113+V113+W113+X113+Y113+Z113</f>
        <v>4162.3</v>
      </c>
      <c r="AB113" s="65">
        <v>2022</v>
      </c>
      <c r="AC113" s="43"/>
      <c r="AD113" s="44"/>
      <c r="AE113" s="45"/>
      <c r="AF113" s="15"/>
      <c r="AG113" s="15"/>
      <c r="AH113" s="15"/>
      <c r="AI113" s="15"/>
    </row>
    <row r="114" spans="2:35" ht="24.75" customHeight="1" x14ac:dyDescent="0.3">
      <c r="B114" s="8">
        <v>0</v>
      </c>
      <c r="C114" s="8">
        <v>1</v>
      </c>
      <c r="D114" s="8">
        <v>1</v>
      </c>
      <c r="E114" s="8">
        <v>0</v>
      </c>
      <c r="F114" s="8">
        <v>7</v>
      </c>
      <c r="G114" s="8">
        <v>0</v>
      </c>
      <c r="H114" s="8">
        <v>2</v>
      </c>
      <c r="I114" s="8">
        <v>0</v>
      </c>
      <c r="J114" s="8">
        <v>1</v>
      </c>
      <c r="K114" s="8">
        <v>2</v>
      </c>
      <c r="L114" s="8">
        <v>0</v>
      </c>
      <c r="M114" s="8">
        <v>5</v>
      </c>
      <c r="N114" s="8">
        <v>1</v>
      </c>
      <c r="O114" s="8">
        <v>0</v>
      </c>
      <c r="P114" s="8">
        <v>4</v>
      </c>
      <c r="Q114" s="8">
        <v>4</v>
      </c>
      <c r="R114" s="8">
        <v>0</v>
      </c>
      <c r="S114" s="82"/>
      <c r="T114" s="85"/>
      <c r="U114" s="13">
        <v>8691.7000000000007</v>
      </c>
      <c r="V114" s="13">
        <v>7978.8</v>
      </c>
      <c r="W114" s="13">
        <v>0</v>
      </c>
      <c r="X114" s="12">
        <v>0</v>
      </c>
      <c r="Y114" s="12">
        <v>0</v>
      </c>
      <c r="Z114" s="12">
        <v>0</v>
      </c>
      <c r="AA114" s="12">
        <f>U114+V114+W114+X114+Y114+Z114</f>
        <v>16670.5</v>
      </c>
      <c r="AB114" s="65">
        <v>2022</v>
      </c>
      <c r="AC114" s="43"/>
      <c r="AD114" s="44"/>
      <c r="AE114" s="45"/>
      <c r="AF114" s="15"/>
      <c r="AG114" s="15"/>
      <c r="AH114" s="15"/>
      <c r="AI114" s="15"/>
    </row>
    <row r="115" spans="2:35" ht="39" customHeight="1" x14ac:dyDescent="0.25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68" t="s">
        <v>68</v>
      </c>
      <c r="T115" s="65" t="s">
        <v>28</v>
      </c>
      <c r="U115" s="11">
        <v>8</v>
      </c>
      <c r="V115" s="11">
        <v>5</v>
      </c>
      <c r="W115" s="11">
        <v>1</v>
      </c>
      <c r="X115" s="11">
        <v>5</v>
      </c>
      <c r="Y115" s="11">
        <v>5</v>
      </c>
      <c r="Z115" s="11">
        <v>5</v>
      </c>
      <c r="AA115" s="11">
        <f>SUM(U115:Z115)</f>
        <v>29</v>
      </c>
      <c r="AB115" s="65">
        <v>2026</v>
      </c>
      <c r="AC115" s="78"/>
      <c r="AD115" s="79"/>
      <c r="AE115" s="79"/>
      <c r="AF115" s="79"/>
      <c r="AG115" s="79"/>
      <c r="AH115" s="15"/>
      <c r="AI115" s="15"/>
    </row>
    <row r="116" spans="2:35" ht="38.25" customHeight="1" x14ac:dyDescent="0.3">
      <c r="B116" s="8">
        <v>0</v>
      </c>
      <c r="C116" s="8">
        <v>1</v>
      </c>
      <c r="D116" s="8">
        <v>1</v>
      </c>
      <c r="E116" s="8">
        <v>0</v>
      </c>
      <c r="F116" s="8">
        <v>7</v>
      </c>
      <c r="G116" s="8">
        <v>0</v>
      </c>
      <c r="H116" s="8">
        <v>2</v>
      </c>
      <c r="I116" s="8">
        <v>0</v>
      </c>
      <c r="J116" s="8">
        <v>1</v>
      </c>
      <c r="K116" s="8">
        <v>2</v>
      </c>
      <c r="L116" s="8">
        <v>0</v>
      </c>
      <c r="M116" s="8">
        <v>5</v>
      </c>
      <c r="N116" s="8">
        <v>9</v>
      </c>
      <c r="O116" s="8">
        <v>9</v>
      </c>
      <c r="P116" s="8">
        <v>9</v>
      </c>
      <c r="Q116" s="8">
        <v>9</v>
      </c>
      <c r="R116" s="8">
        <v>9</v>
      </c>
      <c r="S116" s="68" t="s">
        <v>129</v>
      </c>
      <c r="T116" s="65" t="s">
        <v>13</v>
      </c>
      <c r="U116" s="12">
        <v>1342.7</v>
      </c>
      <c r="V116" s="12">
        <v>4342.7</v>
      </c>
      <c r="W116" s="12">
        <v>6342.7</v>
      </c>
      <c r="X116" s="12">
        <v>1342.7</v>
      </c>
      <c r="Y116" s="12">
        <v>1342.7</v>
      </c>
      <c r="Z116" s="12">
        <v>1342.7</v>
      </c>
      <c r="AA116" s="12">
        <f>U116+V116+W116+X116+Y116+Z116</f>
        <v>16056.2</v>
      </c>
      <c r="AB116" s="65">
        <v>2026</v>
      </c>
      <c r="AC116" s="23"/>
      <c r="AD116" s="15"/>
      <c r="AE116" s="15"/>
      <c r="AF116" s="15"/>
      <c r="AG116" s="15"/>
      <c r="AH116" s="15"/>
      <c r="AI116" s="15"/>
    </row>
    <row r="117" spans="2:35" ht="38.25" customHeight="1" x14ac:dyDescent="0.3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68" t="s">
        <v>132</v>
      </c>
      <c r="T117" s="65" t="s">
        <v>28</v>
      </c>
      <c r="U117" s="11">
        <v>1</v>
      </c>
      <c r="V117" s="11">
        <v>1</v>
      </c>
      <c r="W117" s="11">
        <v>1</v>
      </c>
      <c r="X117" s="11">
        <v>1</v>
      </c>
      <c r="Y117" s="11">
        <v>1</v>
      </c>
      <c r="Z117" s="11">
        <v>1</v>
      </c>
      <c r="AA117" s="11">
        <v>6</v>
      </c>
      <c r="AB117" s="65">
        <v>2026</v>
      </c>
      <c r="AC117" s="23"/>
      <c r="AD117" s="15"/>
      <c r="AE117" s="15"/>
      <c r="AF117" s="15"/>
      <c r="AG117" s="15"/>
      <c r="AH117" s="15"/>
      <c r="AI117" s="15"/>
    </row>
    <row r="118" spans="2:35" ht="23.25" customHeight="1" x14ac:dyDescent="0.3">
      <c r="B118" s="8">
        <v>0</v>
      </c>
      <c r="C118" s="8">
        <v>1</v>
      </c>
      <c r="D118" s="8">
        <v>1</v>
      </c>
      <c r="E118" s="8">
        <v>0</v>
      </c>
      <c r="F118" s="8">
        <v>7</v>
      </c>
      <c r="G118" s="8">
        <v>0</v>
      </c>
      <c r="H118" s="8">
        <v>2</v>
      </c>
      <c r="I118" s="8">
        <v>0</v>
      </c>
      <c r="J118" s="8">
        <v>1</v>
      </c>
      <c r="K118" s="8">
        <v>2</v>
      </c>
      <c r="L118" s="8">
        <v>0</v>
      </c>
      <c r="M118" s="8">
        <v>5</v>
      </c>
      <c r="N118" s="8" t="s">
        <v>39</v>
      </c>
      <c r="O118" s="8">
        <v>0</v>
      </c>
      <c r="P118" s="8">
        <v>4</v>
      </c>
      <c r="Q118" s="8">
        <v>4</v>
      </c>
      <c r="R118" s="8">
        <v>0</v>
      </c>
      <c r="S118" s="80" t="s">
        <v>69</v>
      </c>
      <c r="T118" s="86" t="s">
        <v>13</v>
      </c>
      <c r="U118" s="12">
        <v>1912.3</v>
      </c>
      <c r="V118" s="12">
        <v>8000</v>
      </c>
      <c r="W118" s="12">
        <v>5000</v>
      </c>
      <c r="X118" s="12">
        <v>0</v>
      </c>
      <c r="Y118" s="12">
        <v>0</v>
      </c>
      <c r="Z118" s="12">
        <v>0</v>
      </c>
      <c r="AA118" s="12">
        <f>U118+V118+W118+X118+Y118+Z118</f>
        <v>14912.3</v>
      </c>
      <c r="AB118" s="65">
        <v>2023</v>
      </c>
      <c r="AC118" s="57"/>
      <c r="AD118" s="50"/>
      <c r="AE118" s="15"/>
      <c r="AF118" s="15"/>
      <c r="AG118" s="15"/>
      <c r="AH118" s="15"/>
      <c r="AI118" s="15"/>
    </row>
    <row r="119" spans="2:35" ht="23.25" customHeight="1" x14ac:dyDescent="0.3">
      <c r="B119" s="8">
        <v>0</v>
      </c>
      <c r="C119" s="8">
        <v>1</v>
      </c>
      <c r="D119" s="8">
        <v>1</v>
      </c>
      <c r="E119" s="8">
        <v>0</v>
      </c>
      <c r="F119" s="8">
        <v>7</v>
      </c>
      <c r="G119" s="8">
        <v>0</v>
      </c>
      <c r="H119" s="8">
        <v>2</v>
      </c>
      <c r="I119" s="8">
        <v>0</v>
      </c>
      <c r="J119" s="8">
        <v>1</v>
      </c>
      <c r="K119" s="8">
        <v>2</v>
      </c>
      <c r="L119" s="8">
        <v>0</v>
      </c>
      <c r="M119" s="8">
        <v>5</v>
      </c>
      <c r="N119" s="8">
        <v>1</v>
      </c>
      <c r="O119" s="8">
        <v>0</v>
      </c>
      <c r="P119" s="8">
        <v>4</v>
      </c>
      <c r="Q119" s="8">
        <v>4</v>
      </c>
      <c r="R119" s="8">
        <v>0</v>
      </c>
      <c r="S119" s="82"/>
      <c r="T119" s="85"/>
      <c r="U119" s="12">
        <v>1450.2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f>U119+V119+W119+X119+Y119+Z119</f>
        <v>1450.2</v>
      </c>
      <c r="AB119" s="65">
        <v>2021</v>
      </c>
      <c r="AC119" s="23"/>
      <c r="AD119" s="15"/>
      <c r="AE119" s="15"/>
      <c r="AF119" s="15"/>
      <c r="AG119" s="15"/>
      <c r="AH119" s="15"/>
      <c r="AI119" s="15"/>
    </row>
    <row r="120" spans="2:35" ht="37.5" x14ac:dyDescent="0.3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64" t="s">
        <v>70</v>
      </c>
      <c r="T120" s="65" t="s">
        <v>28</v>
      </c>
      <c r="U120" s="11">
        <v>1</v>
      </c>
      <c r="V120" s="11">
        <v>1</v>
      </c>
      <c r="W120" s="11">
        <v>1</v>
      </c>
      <c r="X120" s="11">
        <v>0</v>
      </c>
      <c r="Y120" s="11">
        <v>0</v>
      </c>
      <c r="Z120" s="11">
        <v>0</v>
      </c>
      <c r="AA120" s="11">
        <f>SUM(U120:Z120)</f>
        <v>3</v>
      </c>
      <c r="AB120" s="65">
        <v>2023</v>
      </c>
      <c r="AC120" s="43"/>
      <c r="AD120" s="15"/>
      <c r="AE120" s="15"/>
      <c r="AF120" s="15"/>
      <c r="AG120" s="15"/>
      <c r="AH120" s="15"/>
      <c r="AI120" s="15"/>
    </row>
    <row r="121" spans="2:35" ht="37.5" x14ac:dyDescent="0.35">
      <c r="B121" s="8">
        <v>0</v>
      </c>
      <c r="C121" s="8">
        <v>1</v>
      </c>
      <c r="D121" s="8">
        <v>1</v>
      </c>
      <c r="E121" s="8">
        <v>0</v>
      </c>
      <c r="F121" s="8">
        <v>7</v>
      </c>
      <c r="G121" s="8">
        <v>0</v>
      </c>
      <c r="H121" s="8">
        <v>2</v>
      </c>
      <c r="I121" s="8">
        <v>0</v>
      </c>
      <c r="J121" s="8">
        <v>1</v>
      </c>
      <c r="K121" s="8">
        <v>2</v>
      </c>
      <c r="L121" s="8">
        <v>0</v>
      </c>
      <c r="M121" s="8">
        <v>5</v>
      </c>
      <c r="N121" s="8">
        <v>9</v>
      </c>
      <c r="O121" s="8">
        <v>9</v>
      </c>
      <c r="P121" s="8">
        <v>9</v>
      </c>
      <c r="Q121" s="8">
        <v>9</v>
      </c>
      <c r="R121" s="8">
        <v>9</v>
      </c>
      <c r="S121" s="64" t="s">
        <v>71</v>
      </c>
      <c r="T121" s="65" t="s">
        <v>13</v>
      </c>
      <c r="U121" s="12">
        <v>2328.4</v>
      </c>
      <c r="V121" s="12">
        <v>0</v>
      </c>
      <c r="W121" s="12">
        <v>0</v>
      </c>
      <c r="X121" s="12">
        <v>362.5</v>
      </c>
      <c r="Y121" s="12">
        <v>362.5</v>
      </c>
      <c r="Z121" s="12">
        <v>362.5</v>
      </c>
      <c r="AA121" s="12">
        <f>U121+V121+W121+X121+Y121+Z121</f>
        <v>3415.9</v>
      </c>
      <c r="AB121" s="65">
        <v>2026</v>
      </c>
      <c r="AC121" s="48"/>
      <c r="AD121" s="15"/>
      <c r="AE121" s="15"/>
      <c r="AF121" s="15"/>
      <c r="AG121" s="15"/>
      <c r="AH121" s="15"/>
      <c r="AI121" s="15"/>
    </row>
    <row r="122" spans="2:35" ht="41.25" customHeight="1" x14ac:dyDescent="0.3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64" t="s">
        <v>72</v>
      </c>
      <c r="T122" s="65" t="s">
        <v>28</v>
      </c>
      <c r="U122" s="11">
        <v>32</v>
      </c>
      <c r="V122" s="11">
        <v>0</v>
      </c>
      <c r="W122" s="11">
        <v>0</v>
      </c>
      <c r="X122" s="11">
        <v>10</v>
      </c>
      <c r="Y122" s="11">
        <v>10</v>
      </c>
      <c r="Z122" s="11">
        <v>10</v>
      </c>
      <c r="AA122" s="11">
        <f>SUM(U122:Z122)</f>
        <v>62</v>
      </c>
      <c r="AB122" s="65">
        <v>2026</v>
      </c>
      <c r="AC122" s="49"/>
      <c r="AD122" s="15"/>
      <c r="AE122" s="15"/>
      <c r="AF122" s="15"/>
      <c r="AG122" s="15"/>
      <c r="AH122" s="15"/>
      <c r="AI122" s="15"/>
    </row>
    <row r="123" spans="2:35" ht="39" customHeight="1" x14ac:dyDescent="0.3">
      <c r="B123" s="8">
        <v>0</v>
      </c>
      <c r="C123" s="8">
        <v>1</v>
      </c>
      <c r="D123" s="8">
        <v>1</v>
      </c>
      <c r="E123" s="8">
        <v>1</v>
      </c>
      <c r="F123" s="8">
        <v>1</v>
      </c>
      <c r="G123" s="8">
        <v>0</v>
      </c>
      <c r="H123" s="8">
        <v>2</v>
      </c>
      <c r="I123" s="8">
        <v>0</v>
      </c>
      <c r="J123" s="8">
        <v>1</v>
      </c>
      <c r="K123" s="8">
        <v>2</v>
      </c>
      <c r="L123" s="8">
        <v>0</v>
      </c>
      <c r="M123" s="8">
        <v>5</v>
      </c>
      <c r="N123" s="8">
        <v>9</v>
      </c>
      <c r="O123" s="8">
        <v>9</v>
      </c>
      <c r="P123" s="8">
        <v>9</v>
      </c>
      <c r="Q123" s="8">
        <v>9</v>
      </c>
      <c r="R123" s="8">
        <v>9</v>
      </c>
      <c r="S123" s="80" t="s">
        <v>173</v>
      </c>
      <c r="T123" s="83" t="s">
        <v>13</v>
      </c>
      <c r="U123" s="12">
        <v>390</v>
      </c>
      <c r="V123" s="12">
        <v>10000</v>
      </c>
      <c r="W123" s="12">
        <v>20000</v>
      </c>
      <c r="X123" s="12">
        <v>10000</v>
      </c>
      <c r="Y123" s="12">
        <v>10000</v>
      </c>
      <c r="Z123" s="12">
        <v>10000</v>
      </c>
      <c r="AA123" s="12">
        <f>U123+V123+W123+X123+Y123+Z123</f>
        <v>60390</v>
      </c>
      <c r="AB123" s="65">
        <v>2026</v>
      </c>
      <c r="AC123" s="49"/>
      <c r="AD123" s="15"/>
      <c r="AE123" s="15"/>
      <c r="AF123" s="15"/>
      <c r="AG123" s="15"/>
      <c r="AH123" s="15"/>
      <c r="AI123" s="15"/>
    </row>
    <row r="124" spans="2:35" ht="42.75" customHeight="1" x14ac:dyDescent="0.3">
      <c r="B124" s="8">
        <v>0</v>
      </c>
      <c r="C124" s="8">
        <v>1</v>
      </c>
      <c r="D124" s="8">
        <v>1</v>
      </c>
      <c r="E124" s="8">
        <v>1</v>
      </c>
      <c r="F124" s="8">
        <v>1</v>
      </c>
      <c r="G124" s="8">
        <v>0</v>
      </c>
      <c r="H124" s="8">
        <v>2</v>
      </c>
      <c r="I124" s="8">
        <v>0</v>
      </c>
      <c r="J124" s="8">
        <v>1</v>
      </c>
      <c r="K124" s="8">
        <v>2</v>
      </c>
      <c r="L124" s="8" t="s">
        <v>37</v>
      </c>
      <c r="M124" s="8">
        <v>5</v>
      </c>
      <c r="N124" s="8">
        <v>1</v>
      </c>
      <c r="O124" s="8">
        <v>0</v>
      </c>
      <c r="P124" s="8">
        <v>4</v>
      </c>
      <c r="Q124" s="8">
        <v>0</v>
      </c>
      <c r="R124" s="8">
        <v>0</v>
      </c>
      <c r="S124" s="82"/>
      <c r="T124" s="85"/>
      <c r="U124" s="12">
        <v>2360</v>
      </c>
      <c r="V124" s="12">
        <v>0</v>
      </c>
      <c r="W124" s="12">
        <v>0</v>
      </c>
      <c r="X124" s="12">
        <v>0</v>
      </c>
      <c r="Y124" s="12">
        <v>0</v>
      </c>
      <c r="Z124" s="12">
        <v>0</v>
      </c>
      <c r="AA124" s="12">
        <f>U124+V124+W124+X124+Y124+Z124</f>
        <v>2360</v>
      </c>
      <c r="AB124" s="65">
        <v>2021</v>
      </c>
      <c r="AC124" s="49"/>
      <c r="AD124" s="15"/>
      <c r="AE124" s="15"/>
      <c r="AF124" s="15"/>
      <c r="AG124" s="15"/>
      <c r="AH124" s="15"/>
      <c r="AI124" s="15"/>
    </row>
    <row r="125" spans="2:35" ht="57.75" customHeight="1" x14ac:dyDescent="0.3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64" t="s">
        <v>155</v>
      </c>
      <c r="T125" s="65" t="s">
        <v>28</v>
      </c>
      <c r="U125" s="11">
        <v>1</v>
      </c>
      <c r="V125" s="11">
        <v>1</v>
      </c>
      <c r="W125" s="11">
        <v>1</v>
      </c>
      <c r="X125" s="11">
        <v>1</v>
      </c>
      <c r="Y125" s="11">
        <v>1</v>
      </c>
      <c r="Z125" s="11">
        <v>1</v>
      </c>
      <c r="AA125" s="11">
        <f>SUM(U125:Z125)</f>
        <v>6</v>
      </c>
      <c r="AB125" s="65">
        <v>2026</v>
      </c>
      <c r="AC125" s="49"/>
      <c r="AD125" s="15"/>
      <c r="AE125" s="15"/>
      <c r="AF125" s="15"/>
      <c r="AG125" s="15"/>
      <c r="AH125" s="15"/>
      <c r="AI125" s="15"/>
    </row>
    <row r="126" spans="2:35" s="15" customFormat="1" ht="37.5" x14ac:dyDescent="0.3">
      <c r="B126" s="8">
        <v>0</v>
      </c>
      <c r="C126" s="8">
        <v>1</v>
      </c>
      <c r="D126" s="8">
        <v>1</v>
      </c>
      <c r="E126" s="8">
        <v>0</v>
      </c>
      <c r="F126" s="8">
        <v>7</v>
      </c>
      <c r="G126" s="8">
        <v>0</v>
      </c>
      <c r="H126" s="8">
        <v>3</v>
      </c>
      <c r="I126" s="8">
        <v>0</v>
      </c>
      <c r="J126" s="8">
        <v>1</v>
      </c>
      <c r="K126" s="8">
        <v>3</v>
      </c>
      <c r="L126" s="8">
        <v>0</v>
      </c>
      <c r="M126" s="8">
        <v>0</v>
      </c>
      <c r="N126" s="8">
        <v>0</v>
      </c>
      <c r="O126" s="8">
        <v>0</v>
      </c>
      <c r="P126" s="8">
        <v>0</v>
      </c>
      <c r="Q126" s="8">
        <v>0</v>
      </c>
      <c r="R126" s="8">
        <v>0</v>
      </c>
      <c r="S126" s="29" t="s">
        <v>73</v>
      </c>
      <c r="T126" s="30" t="s">
        <v>13</v>
      </c>
      <c r="U126" s="7">
        <f>U127+U137+U144</f>
        <v>49572.500000000007</v>
      </c>
      <c r="V126" s="7">
        <f t="shared" ref="V126:AA126" si="14">V127+V137+V144</f>
        <v>46361.400000000009</v>
      </c>
      <c r="W126" s="7">
        <f t="shared" si="14"/>
        <v>46361.400000000009</v>
      </c>
      <c r="X126" s="7">
        <f t="shared" si="14"/>
        <v>46348.200000000012</v>
      </c>
      <c r="Y126" s="7">
        <f t="shared" si="14"/>
        <v>46348.200000000012</v>
      </c>
      <c r="Z126" s="7">
        <f t="shared" si="14"/>
        <v>46348.200000000012</v>
      </c>
      <c r="AA126" s="7">
        <f t="shared" si="14"/>
        <v>281339.89999999997</v>
      </c>
      <c r="AB126" s="30">
        <v>2026</v>
      </c>
      <c r="AC126" s="23"/>
    </row>
    <row r="127" spans="2:35" s="15" customFormat="1" ht="37.5" x14ac:dyDescent="0.3">
      <c r="B127" s="8">
        <v>0</v>
      </c>
      <c r="C127" s="8">
        <v>1</v>
      </c>
      <c r="D127" s="8">
        <v>1</v>
      </c>
      <c r="E127" s="8">
        <v>0</v>
      </c>
      <c r="F127" s="8">
        <v>7</v>
      </c>
      <c r="G127" s="8">
        <v>0</v>
      </c>
      <c r="H127" s="8">
        <v>3</v>
      </c>
      <c r="I127" s="8">
        <v>0</v>
      </c>
      <c r="J127" s="8">
        <v>1</v>
      </c>
      <c r="K127" s="8">
        <v>3</v>
      </c>
      <c r="L127" s="8">
        <v>0</v>
      </c>
      <c r="M127" s="8">
        <v>1</v>
      </c>
      <c r="N127" s="8">
        <v>0</v>
      </c>
      <c r="O127" s="8">
        <v>0</v>
      </c>
      <c r="P127" s="8">
        <v>0</v>
      </c>
      <c r="Q127" s="8">
        <v>0</v>
      </c>
      <c r="R127" s="8">
        <v>0</v>
      </c>
      <c r="S127" s="29" t="s">
        <v>74</v>
      </c>
      <c r="T127" s="65" t="s">
        <v>13</v>
      </c>
      <c r="U127" s="7">
        <f>U129+U130+U134+U135</f>
        <v>46230.400000000009</v>
      </c>
      <c r="V127" s="7">
        <f t="shared" ref="V127:AA127" si="15">V129+V130+V134+V135</f>
        <v>46061.400000000009</v>
      </c>
      <c r="W127" s="7">
        <f t="shared" si="15"/>
        <v>46061.400000000009</v>
      </c>
      <c r="X127" s="7">
        <f t="shared" si="15"/>
        <v>46061.400000000009</v>
      </c>
      <c r="Y127" s="7">
        <f t="shared" si="15"/>
        <v>46061.400000000009</v>
      </c>
      <c r="Z127" s="7">
        <f t="shared" si="15"/>
        <v>46061.400000000009</v>
      </c>
      <c r="AA127" s="7">
        <f t="shared" si="15"/>
        <v>276537.39999999997</v>
      </c>
      <c r="AB127" s="30">
        <v>2026</v>
      </c>
      <c r="AC127" s="23"/>
    </row>
    <row r="128" spans="2:35" s="15" customFormat="1" ht="57" customHeight="1" x14ac:dyDescent="0.3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64" t="s">
        <v>75</v>
      </c>
      <c r="T128" s="65" t="s">
        <v>25</v>
      </c>
      <c r="U128" s="11">
        <v>3200</v>
      </c>
      <c r="V128" s="11">
        <v>3200</v>
      </c>
      <c r="W128" s="11">
        <v>3200</v>
      </c>
      <c r="X128" s="11">
        <v>3200</v>
      </c>
      <c r="Y128" s="11">
        <v>3200</v>
      </c>
      <c r="Z128" s="11">
        <v>3200</v>
      </c>
      <c r="AA128" s="11">
        <v>19200</v>
      </c>
      <c r="AB128" s="65">
        <v>2026</v>
      </c>
      <c r="AC128" s="23"/>
    </row>
    <row r="129" spans="2:35" ht="25.5" customHeight="1" x14ac:dyDescent="0.35">
      <c r="B129" s="8">
        <v>0</v>
      </c>
      <c r="C129" s="8">
        <v>1</v>
      </c>
      <c r="D129" s="8">
        <v>1</v>
      </c>
      <c r="E129" s="8">
        <v>0</v>
      </c>
      <c r="F129" s="8">
        <v>7</v>
      </c>
      <c r="G129" s="8">
        <v>0</v>
      </c>
      <c r="H129" s="8">
        <v>3</v>
      </c>
      <c r="I129" s="8">
        <v>0</v>
      </c>
      <c r="J129" s="8">
        <v>1</v>
      </c>
      <c r="K129" s="8">
        <v>3</v>
      </c>
      <c r="L129" s="8">
        <v>0</v>
      </c>
      <c r="M129" s="8">
        <v>1</v>
      </c>
      <c r="N129" s="8">
        <v>9</v>
      </c>
      <c r="O129" s="8">
        <v>9</v>
      </c>
      <c r="P129" s="8">
        <v>9</v>
      </c>
      <c r="Q129" s="8">
        <v>9</v>
      </c>
      <c r="R129" s="8">
        <v>9</v>
      </c>
      <c r="S129" s="118" t="s">
        <v>76</v>
      </c>
      <c r="T129" s="86" t="s">
        <v>13</v>
      </c>
      <c r="U129" s="14">
        <v>39703.300000000003</v>
      </c>
      <c r="V129" s="14">
        <v>39534.300000000003</v>
      </c>
      <c r="W129" s="14">
        <v>39534.300000000003</v>
      </c>
      <c r="X129" s="14">
        <v>39534.300000000003</v>
      </c>
      <c r="Y129" s="14">
        <v>39534.300000000003</v>
      </c>
      <c r="Z129" s="14">
        <v>39534.300000000003</v>
      </c>
      <c r="AA129" s="12">
        <f>SUM(U129:Z129)</f>
        <v>237374.8</v>
      </c>
      <c r="AB129" s="65">
        <v>2026</v>
      </c>
      <c r="AC129" s="58"/>
      <c r="AD129" s="15"/>
      <c r="AE129" s="15"/>
      <c r="AF129" s="15"/>
      <c r="AG129" s="15"/>
      <c r="AH129" s="15"/>
      <c r="AI129" s="15"/>
    </row>
    <row r="130" spans="2:35" ht="35.25" customHeight="1" x14ac:dyDescent="0.3">
      <c r="B130" s="8">
        <v>0</v>
      </c>
      <c r="C130" s="8">
        <v>1</v>
      </c>
      <c r="D130" s="8">
        <v>1</v>
      </c>
      <c r="E130" s="8">
        <v>1</v>
      </c>
      <c r="F130" s="8">
        <v>0</v>
      </c>
      <c r="G130" s="8">
        <v>0</v>
      </c>
      <c r="H130" s="8">
        <v>4</v>
      </c>
      <c r="I130" s="8">
        <v>0</v>
      </c>
      <c r="J130" s="8">
        <v>1</v>
      </c>
      <c r="K130" s="8">
        <v>3</v>
      </c>
      <c r="L130" s="8">
        <v>0</v>
      </c>
      <c r="M130" s="8">
        <v>1</v>
      </c>
      <c r="N130" s="8">
        <v>9</v>
      </c>
      <c r="O130" s="8">
        <v>9</v>
      </c>
      <c r="P130" s="8">
        <v>9</v>
      </c>
      <c r="Q130" s="8">
        <v>9</v>
      </c>
      <c r="R130" s="8">
        <v>9</v>
      </c>
      <c r="S130" s="119"/>
      <c r="T130" s="85"/>
      <c r="U130" s="14">
        <v>1.3</v>
      </c>
      <c r="V130" s="14">
        <v>1.3</v>
      </c>
      <c r="W130" s="14">
        <v>1.3</v>
      </c>
      <c r="X130" s="14">
        <v>1.3</v>
      </c>
      <c r="Y130" s="14">
        <v>1.3</v>
      </c>
      <c r="Z130" s="14">
        <v>1.3</v>
      </c>
      <c r="AA130" s="12">
        <f>SUM(U130:Z130)</f>
        <v>7.8</v>
      </c>
      <c r="AB130" s="65">
        <v>2026</v>
      </c>
      <c r="AC130" s="23"/>
      <c r="AD130" s="15"/>
      <c r="AE130" s="15"/>
      <c r="AF130" s="15"/>
      <c r="AG130" s="15"/>
      <c r="AH130" s="15"/>
      <c r="AI130" s="15"/>
    </row>
    <row r="131" spans="2:35" ht="37.5" x14ac:dyDescent="0.3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64" t="s">
        <v>77</v>
      </c>
      <c r="T131" s="65" t="s">
        <v>28</v>
      </c>
      <c r="U131" s="11">
        <v>1</v>
      </c>
      <c r="V131" s="11">
        <v>1</v>
      </c>
      <c r="W131" s="11">
        <v>1</v>
      </c>
      <c r="X131" s="11">
        <v>1</v>
      </c>
      <c r="Y131" s="11">
        <v>1</v>
      </c>
      <c r="Z131" s="11">
        <v>1</v>
      </c>
      <c r="AA131" s="11">
        <v>1</v>
      </c>
      <c r="AB131" s="65">
        <v>2026</v>
      </c>
      <c r="AC131" s="23"/>
      <c r="AD131" s="15"/>
      <c r="AE131" s="15"/>
      <c r="AF131" s="15"/>
      <c r="AG131" s="15"/>
      <c r="AH131" s="15"/>
      <c r="AI131" s="15"/>
    </row>
    <row r="132" spans="2:35" ht="78" customHeight="1" x14ac:dyDescent="0.3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64" t="s">
        <v>78</v>
      </c>
      <c r="T132" s="65" t="s">
        <v>30</v>
      </c>
      <c r="U132" s="65">
        <v>1</v>
      </c>
      <c r="V132" s="65">
        <v>1</v>
      </c>
      <c r="W132" s="65">
        <v>1</v>
      </c>
      <c r="X132" s="65">
        <v>1</v>
      </c>
      <c r="Y132" s="65">
        <v>1</v>
      </c>
      <c r="Z132" s="65">
        <v>1</v>
      </c>
      <c r="AA132" s="65">
        <v>1</v>
      </c>
      <c r="AB132" s="65">
        <v>2026</v>
      </c>
      <c r="AC132" s="23"/>
      <c r="AD132" s="15"/>
      <c r="AE132" s="15"/>
      <c r="AF132" s="15"/>
      <c r="AG132" s="15"/>
      <c r="AH132" s="15"/>
      <c r="AI132" s="15"/>
    </row>
    <row r="133" spans="2:35" ht="37.5" x14ac:dyDescent="0.3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64" t="s">
        <v>79</v>
      </c>
      <c r="T133" s="65" t="s">
        <v>17</v>
      </c>
      <c r="U133" s="10">
        <v>15</v>
      </c>
      <c r="V133" s="10">
        <v>15</v>
      </c>
      <c r="W133" s="10">
        <v>15</v>
      </c>
      <c r="X133" s="10">
        <v>15</v>
      </c>
      <c r="Y133" s="10">
        <v>15</v>
      </c>
      <c r="Z133" s="10">
        <v>25</v>
      </c>
      <c r="AA133" s="10">
        <v>100</v>
      </c>
      <c r="AB133" s="65">
        <v>2026</v>
      </c>
      <c r="AC133" s="23"/>
      <c r="AD133" s="15"/>
      <c r="AE133" s="15"/>
      <c r="AF133" s="15"/>
      <c r="AG133" s="15"/>
      <c r="AH133" s="15"/>
      <c r="AI133" s="15"/>
    </row>
    <row r="134" spans="2:35" ht="29.25" customHeight="1" x14ac:dyDescent="0.3">
      <c r="B134" s="8">
        <v>0</v>
      </c>
      <c r="C134" s="8">
        <v>1</v>
      </c>
      <c r="D134" s="8">
        <v>1</v>
      </c>
      <c r="E134" s="8">
        <v>0</v>
      </c>
      <c r="F134" s="8">
        <v>7</v>
      </c>
      <c r="G134" s="8">
        <v>0</v>
      </c>
      <c r="H134" s="8">
        <v>3</v>
      </c>
      <c r="I134" s="8">
        <v>0</v>
      </c>
      <c r="J134" s="8">
        <v>1</v>
      </c>
      <c r="K134" s="8">
        <v>3</v>
      </c>
      <c r="L134" s="8">
        <v>0</v>
      </c>
      <c r="M134" s="8">
        <v>1</v>
      </c>
      <c r="N134" s="8" t="s">
        <v>39</v>
      </c>
      <c r="O134" s="8">
        <v>0</v>
      </c>
      <c r="P134" s="8">
        <v>6</v>
      </c>
      <c r="Q134" s="8">
        <v>9</v>
      </c>
      <c r="R134" s="8">
        <v>0</v>
      </c>
      <c r="S134" s="118" t="s">
        <v>80</v>
      </c>
      <c r="T134" s="86" t="s">
        <v>13</v>
      </c>
      <c r="U134" s="65">
        <v>272.89999999999998</v>
      </c>
      <c r="V134" s="65">
        <v>272.89999999999998</v>
      </c>
      <c r="W134" s="65">
        <v>272.89999999999998</v>
      </c>
      <c r="X134" s="65">
        <v>272.89999999999998</v>
      </c>
      <c r="Y134" s="65">
        <v>272.89999999999998</v>
      </c>
      <c r="Z134" s="65">
        <v>272.89999999999998</v>
      </c>
      <c r="AA134" s="12">
        <f>U134+V134+W134+X134+Y134+Z134</f>
        <v>1637.4</v>
      </c>
      <c r="AB134" s="65">
        <v>2026</v>
      </c>
      <c r="AC134" s="23"/>
      <c r="AD134" s="15"/>
      <c r="AE134" s="15"/>
      <c r="AF134" s="15"/>
      <c r="AG134" s="15"/>
      <c r="AH134" s="15"/>
      <c r="AI134" s="15"/>
    </row>
    <row r="135" spans="2:35" ht="28.5" customHeight="1" x14ac:dyDescent="0.3">
      <c r="B135" s="8">
        <v>0</v>
      </c>
      <c r="C135" s="8">
        <v>1</v>
      </c>
      <c r="D135" s="8">
        <v>1</v>
      </c>
      <c r="E135" s="8">
        <v>0</v>
      </c>
      <c r="F135" s="8">
        <v>7</v>
      </c>
      <c r="G135" s="8">
        <v>0</v>
      </c>
      <c r="H135" s="8">
        <v>3</v>
      </c>
      <c r="I135" s="8">
        <v>0</v>
      </c>
      <c r="J135" s="8">
        <v>1</v>
      </c>
      <c r="K135" s="8">
        <v>3</v>
      </c>
      <c r="L135" s="8">
        <v>0</v>
      </c>
      <c r="M135" s="8">
        <v>1</v>
      </c>
      <c r="N135" s="8">
        <v>1</v>
      </c>
      <c r="O135" s="8">
        <v>0</v>
      </c>
      <c r="P135" s="8">
        <v>6</v>
      </c>
      <c r="Q135" s="8">
        <v>9</v>
      </c>
      <c r="R135" s="8">
        <v>0</v>
      </c>
      <c r="S135" s="119"/>
      <c r="T135" s="85"/>
      <c r="U135" s="12">
        <v>6252.9</v>
      </c>
      <c r="V135" s="12">
        <v>6252.9</v>
      </c>
      <c r="W135" s="12">
        <v>6252.9</v>
      </c>
      <c r="X135" s="12">
        <v>6252.9</v>
      </c>
      <c r="Y135" s="12">
        <v>6252.9</v>
      </c>
      <c r="Z135" s="12">
        <v>6252.9</v>
      </c>
      <c r="AA135" s="12">
        <f>U135+V135+W135+X135+Y135+Z135</f>
        <v>37517.4</v>
      </c>
      <c r="AB135" s="65">
        <v>2026</v>
      </c>
      <c r="AC135" s="23"/>
      <c r="AD135" s="15"/>
      <c r="AE135" s="15"/>
      <c r="AF135" s="15"/>
      <c r="AG135" s="15"/>
      <c r="AH135" s="15"/>
      <c r="AI135" s="15"/>
    </row>
    <row r="136" spans="2:35" ht="37.5" x14ac:dyDescent="0.3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64" t="s">
        <v>81</v>
      </c>
      <c r="T136" s="65" t="s">
        <v>25</v>
      </c>
      <c r="U136" s="11">
        <v>59</v>
      </c>
      <c r="V136" s="11">
        <v>59</v>
      </c>
      <c r="W136" s="11">
        <v>59</v>
      </c>
      <c r="X136" s="11">
        <v>59</v>
      </c>
      <c r="Y136" s="11">
        <v>59</v>
      </c>
      <c r="Z136" s="11">
        <v>59</v>
      </c>
      <c r="AA136" s="11">
        <v>59</v>
      </c>
      <c r="AB136" s="65">
        <v>2026</v>
      </c>
      <c r="AC136" s="23"/>
      <c r="AD136" s="15"/>
      <c r="AE136" s="15"/>
      <c r="AF136" s="15"/>
      <c r="AG136" s="15"/>
      <c r="AH136" s="15"/>
      <c r="AI136" s="15"/>
    </row>
    <row r="137" spans="2:35" s="15" customFormat="1" ht="56.25" x14ac:dyDescent="0.3">
      <c r="B137" s="8">
        <v>0</v>
      </c>
      <c r="C137" s="8">
        <v>1</v>
      </c>
      <c r="D137" s="8">
        <v>1</v>
      </c>
      <c r="E137" s="8">
        <v>0</v>
      </c>
      <c r="F137" s="8">
        <v>7</v>
      </c>
      <c r="G137" s="8">
        <v>0</v>
      </c>
      <c r="H137" s="8">
        <v>9</v>
      </c>
      <c r="I137" s="8">
        <v>0</v>
      </c>
      <c r="J137" s="8">
        <v>1</v>
      </c>
      <c r="K137" s="8">
        <v>3</v>
      </c>
      <c r="L137" s="8">
        <v>0</v>
      </c>
      <c r="M137" s="8">
        <v>2</v>
      </c>
      <c r="N137" s="8">
        <v>0</v>
      </c>
      <c r="O137" s="8">
        <v>0</v>
      </c>
      <c r="P137" s="8">
        <v>0</v>
      </c>
      <c r="Q137" s="8">
        <v>0</v>
      </c>
      <c r="R137" s="8">
        <v>0</v>
      </c>
      <c r="S137" s="29" t="s">
        <v>82</v>
      </c>
      <c r="T137" s="65" t="s">
        <v>13</v>
      </c>
      <c r="U137" s="7">
        <f>U140+U142</f>
        <v>0</v>
      </c>
      <c r="V137" s="7">
        <f t="shared" ref="V137:AA137" si="16">V140+V142</f>
        <v>300</v>
      </c>
      <c r="W137" s="7">
        <f t="shared" si="16"/>
        <v>300</v>
      </c>
      <c r="X137" s="7">
        <f t="shared" si="16"/>
        <v>286.8</v>
      </c>
      <c r="Y137" s="7">
        <f t="shared" si="16"/>
        <v>286.8</v>
      </c>
      <c r="Z137" s="7">
        <f t="shared" si="16"/>
        <v>286.8</v>
      </c>
      <c r="AA137" s="7">
        <f t="shared" si="16"/>
        <v>1460.3999999999999</v>
      </c>
      <c r="AB137" s="30">
        <v>2026</v>
      </c>
      <c r="AC137" s="23"/>
    </row>
    <row r="138" spans="2:35" s="15" customFormat="1" ht="56.25" x14ac:dyDescent="0.35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64" t="s">
        <v>136</v>
      </c>
      <c r="T138" s="65" t="s">
        <v>28</v>
      </c>
      <c r="U138" s="17">
        <v>0</v>
      </c>
      <c r="V138" s="17">
        <v>53</v>
      </c>
      <c r="W138" s="17">
        <v>53</v>
      </c>
      <c r="X138" s="17">
        <v>53</v>
      </c>
      <c r="Y138" s="17">
        <v>53</v>
      </c>
      <c r="Z138" s="17">
        <v>53</v>
      </c>
      <c r="AA138" s="17">
        <v>53</v>
      </c>
      <c r="AB138" s="65">
        <v>2026</v>
      </c>
      <c r="AC138" s="20"/>
    </row>
    <row r="139" spans="2:35" ht="56.25" x14ac:dyDescent="0.3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64" t="s">
        <v>137</v>
      </c>
      <c r="T139" s="65" t="s">
        <v>28</v>
      </c>
      <c r="U139" s="17">
        <v>0</v>
      </c>
      <c r="V139" s="17">
        <v>53</v>
      </c>
      <c r="W139" s="17">
        <v>53</v>
      </c>
      <c r="X139" s="17">
        <v>53</v>
      </c>
      <c r="Y139" s="17">
        <v>53</v>
      </c>
      <c r="Z139" s="17">
        <v>53</v>
      </c>
      <c r="AA139" s="17">
        <v>53</v>
      </c>
      <c r="AB139" s="65">
        <v>2026</v>
      </c>
      <c r="AC139" s="23"/>
      <c r="AD139" s="15"/>
      <c r="AE139" s="15"/>
      <c r="AF139" s="15"/>
      <c r="AG139" s="15"/>
      <c r="AH139" s="15"/>
      <c r="AI139" s="15"/>
    </row>
    <row r="140" spans="2:35" ht="62.25" customHeight="1" x14ac:dyDescent="0.3">
      <c r="B140" s="8">
        <v>0</v>
      </c>
      <c r="C140" s="8">
        <v>1</v>
      </c>
      <c r="D140" s="8">
        <v>1</v>
      </c>
      <c r="E140" s="8">
        <v>0</v>
      </c>
      <c r="F140" s="8">
        <v>7</v>
      </c>
      <c r="G140" s="8">
        <v>0</v>
      </c>
      <c r="H140" s="8">
        <v>9</v>
      </c>
      <c r="I140" s="8">
        <v>0</v>
      </c>
      <c r="J140" s="8">
        <v>1</v>
      </c>
      <c r="K140" s="8">
        <v>3</v>
      </c>
      <c r="L140" s="8">
        <v>0</v>
      </c>
      <c r="M140" s="8">
        <v>2</v>
      </c>
      <c r="N140" s="8">
        <v>9</v>
      </c>
      <c r="O140" s="8">
        <v>9</v>
      </c>
      <c r="P140" s="8">
        <v>9</v>
      </c>
      <c r="Q140" s="8">
        <v>9</v>
      </c>
      <c r="R140" s="8">
        <v>9</v>
      </c>
      <c r="S140" s="64" t="s">
        <v>83</v>
      </c>
      <c r="T140" s="65" t="s">
        <v>13</v>
      </c>
      <c r="U140" s="12">
        <v>0</v>
      </c>
      <c r="V140" s="12">
        <v>300</v>
      </c>
      <c r="W140" s="12">
        <v>300</v>
      </c>
      <c r="X140" s="12">
        <v>226.8</v>
      </c>
      <c r="Y140" s="12">
        <v>226.8</v>
      </c>
      <c r="Z140" s="12">
        <v>226.8</v>
      </c>
      <c r="AA140" s="12">
        <f>U140+V140+W140+X140+Y140+Z140</f>
        <v>1280.3999999999999</v>
      </c>
      <c r="AB140" s="65">
        <v>2026</v>
      </c>
      <c r="AC140" s="23"/>
      <c r="AD140" s="15"/>
      <c r="AE140" s="15"/>
      <c r="AF140" s="15"/>
      <c r="AG140" s="15"/>
      <c r="AH140" s="15"/>
      <c r="AI140" s="15"/>
    </row>
    <row r="141" spans="2:35" ht="37.5" x14ac:dyDescent="0.3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64" t="s">
        <v>84</v>
      </c>
      <c r="T141" s="65" t="s">
        <v>17</v>
      </c>
      <c r="U141" s="12">
        <v>0</v>
      </c>
      <c r="V141" s="12">
        <v>60</v>
      </c>
      <c r="W141" s="12">
        <v>60</v>
      </c>
      <c r="X141" s="12">
        <v>60</v>
      </c>
      <c r="Y141" s="12">
        <v>70</v>
      </c>
      <c r="Z141" s="12">
        <v>75</v>
      </c>
      <c r="AA141" s="12">
        <v>75</v>
      </c>
      <c r="AB141" s="65">
        <v>2026</v>
      </c>
      <c r="AC141" s="23"/>
      <c r="AD141" s="15"/>
      <c r="AE141" s="15"/>
      <c r="AF141" s="15"/>
      <c r="AG141" s="15"/>
      <c r="AH141" s="15"/>
      <c r="AI141" s="15"/>
    </row>
    <row r="142" spans="2:35" ht="24.75" customHeight="1" x14ac:dyDescent="0.3">
      <c r="B142" s="8">
        <v>0</v>
      </c>
      <c r="C142" s="8">
        <v>1</v>
      </c>
      <c r="D142" s="8">
        <v>1</v>
      </c>
      <c r="E142" s="8">
        <v>0</v>
      </c>
      <c r="F142" s="8">
        <v>7</v>
      </c>
      <c r="G142" s="8">
        <v>0</v>
      </c>
      <c r="H142" s="8">
        <v>9</v>
      </c>
      <c r="I142" s="8">
        <v>0</v>
      </c>
      <c r="J142" s="8">
        <v>1</v>
      </c>
      <c r="K142" s="8">
        <v>3</v>
      </c>
      <c r="L142" s="8">
        <v>0</v>
      </c>
      <c r="M142" s="8">
        <v>2</v>
      </c>
      <c r="N142" s="8">
        <v>9</v>
      </c>
      <c r="O142" s="8">
        <v>9</v>
      </c>
      <c r="P142" s="8">
        <v>9</v>
      </c>
      <c r="Q142" s="8">
        <v>9</v>
      </c>
      <c r="R142" s="8">
        <v>9</v>
      </c>
      <c r="S142" s="64" t="s">
        <v>85</v>
      </c>
      <c r="T142" s="65" t="s">
        <v>13</v>
      </c>
      <c r="U142" s="12">
        <v>0</v>
      </c>
      <c r="V142" s="12">
        <v>0</v>
      </c>
      <c r="W142" s="12">
        <v>0</v>
      </c>
      <c r="X142" s="12">
        <v>60</v>
      </c>
      <c r="Y142" s="12">
        <v>60</v>
      </c>
      <c r="Z142" s="12">
        <v>60</v>
      </c>
      <c r="AA142" s="12">
        <f>U142+V142+W142+X142+Y142+Z142</f>
        <v>180</v>
      </c>
      <c r="AB142" s="65">
        <v>2026</v>
      </c>
      <c r="AC142" s="23"/>
      <c r="AD142" s="15"/>
      <c r="AE142" s="15"/>
      <c r="AF142" s="15"/>
      <c r="AG142" s="15"/>
      <c r="AH142" s="15"/>
      <c r="AI142" s="15"/>
    </row>
    <row r="143" spans="2:35" ht="57.75" customHeight="1" x14ac:dyDescent="0.3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64" t="s">
        <v>86</v>
      </c>
      <c r="T143" s="65" t="s">
        <v>28</v>
      </c>
      <c r="U143" s="11">
        <v>0</v>
      </c>
      <c r="V143" s="11">
        <v>0</v>
      </c>
      <c r="W143" s="11">
        <v>0</v>
      </c>
      <c r="X143" s="11">
        <v>134</v>
      </c>
      <c r="Y143" s="11">
        <v>134</v>
      </c>
      <c r="Z143" s="11">
        <v>134</v>
      </c>
      <c r="AA143" s="11">
        <v>134</v>
      </c>
      <c r="AB143" s="65">
        <v>2026</v>
      </c>
      <c r="AC143" s="23"/>
      <c r="AD143" s="15"/>
      <c r="AE143" s="15"/>
      <c r="AF143" s="15"/>
      <c r="AG143" s="15"/>
      <c r="AH143" s="15"/>
      <c r="AI143" s="15"/>
    </row>
    <row r="144" spans="2:35" ht="39" customHeight="1" x14ac:dyDescent="0.3">
      <c r="B144" s="8">
        <v>0</v>
      </c>
      <c r="C144" s="8">
        <v>1</v>
      </c>
      <c r="D144" s="8">
        <v>1</v>
      </c>
      <c r="E144" s="8">
        <v>0</v>
      </c>
      <c r="F144" s="8">
        <v>7</v>
      </c>
      <c r="G144" s="8">
        <v>0</v>
      </c>
      <c r="H144" s="8">
        <v>3</v>
      </c>
      <c r="I144" s="8">
        <v>0</v>
      </c>
      <c r="J144" s="8">
        <v>1</v>
      </c>
      <c r="K144" s="8">
        <v>3</v>
      </c>
      <c r="L144" s="8">
        <v>0</v>
      </c>
      <c r="M144" s="8">
        <v>3</v>
      </c>
      <c r="N144" s="8">
        <v>0</v>
      </c>
      <c r="O144" s="8">
        <v>0</v>
      </c>
      <c r="P144" s="8">
        <v>0</v>
      </c>
      <c r="Q144" s="8">
        <v>0</v>
      </c>
      <c r="R144" s="8">
        <v>0</v>
      </c>
      <c r="S144" s="29" t="s">
        <v>174</v>
      </c>
      <c r="T144" s="65" t="s">
        <v>13</v>
      </c>
      <c r="U144" s="7">
        <f>U146+U150</f>
        <v>3342.1</v>
      </c>
      <c r="V144" s="7">
        <f t="shared" ref="V144:Z144" si="17">V146</f>
        <v>0</v>
      </c>
      <c r="W144" s="7">
        <f t="shared" si="17"/>
        <v>0</v>
      </c>
      <c r="X144" s="7">
        <f t="shared" si="17"/>
        <v>0</v>
      </c>
      <c r="Y144" s="7">
        <f t="shared" si="17"/>
        <v>0</v>
      </c>
      <c r="Z144" s="7">
        <f t="shared" si="17"/>
        <v>0</v>
      </c>
      <c r="AA144" s="7">
        <f>U144+V144+W144+X144+Y144+Z144</f>
        <v>3342.1</v>
      </c>
      <c r="AB144" s="65">
        <v>2021</v>
      </c>
      <c r="AC144" s="23"/>
      <c r="AD144" s="15"/>
      <c r="AE144" s="15"/>
      <c r="AF144" s="15"/>
      <c r="AG144" s="15"/>
      <c r="AH144" s="15"/>
      <c r="AI144" s="15"/>
    </row>
    <row r="145" spans="2:35" ht="39" customHeight="1" x14ac:dyDescent="0.3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64" t="s">
        <v>32</v>
      </c>
      <c r="T145" s="65" t="s">
        <v>28</v>
      </c>
      <c r="U145" s="65">
        <v>1</v>
      </c>
      <c r="V145" s="65">
        <v>0</v>
      </c>
      <c r="W145" s="65">
        <v>0</v>
      </c>
      <c r="X145" s="65">
        <v>0</v>
      </c>
      <c r="Y145" s="65">
        <v>0</v>
      </c>
      <c r="Z145" s="65">
        <v>0</v>
      </c>
      <c r="AA145" s="65">
        <f>U145+V145+W145+X145+Y145+Z145</f>
        <v>1</v>
      </c>
      <c r="AB145" s="65">
        <v>2021</v>
      </c>
      <c r="AC145" s="23"/>
      <c r="AD145" s="15"/>
      <c r="AE145" s="15"/>
      <c r="AF145" s="15"/>
      <c r="AG145" s="15"/>
      <c r="AH145" s="15"/>
      <c r="AI145" s="15"/>
    </row>
    <row r="146" spans="2:35" ht="39.75" customHeight="1" x14ac:dyDescent="0.3">
      <c r="B146" s="8">
        <v>0</v>
      </c>
      <c r="C146" s="8">
        <v>1</v>
      </c>
      <c r="D146" s="8">
        <v>1</v>
      </c>
      <c r="E146" s="8">
        <v>0</v>
      </c>
      <c r="F146" s="8">
        <v>7</v>
      </c>
      <c r="G146" s="8">
        <v>0</v>
      </c>
      <c r="H146" s="8">
        <v>3</v>
      </c>
      <c r="I146" s="8">
        <v>0</v>
      </c>
      <c r="J146" s="8">
        <v>1</v>
      </c>
      <c r="K146" s="8">
        <v>3</v>
      </c>
      <c r="L146" s="8">
        <v>0</v>
      </c>
      <c r="M146" s="8">
        <v>3</v>
      </c>
      <c r="N146" s="8">
        <v>9</v>
      </c>
      <c r="O146" s="8">
        <v>9</v>
      </c>
      <c r="P146" s="8">
        <v>9</v>
      </c>
      <c r="Q146" s="8">
        <v>9</v>
      </c>
      <c r="R146" s="8">
        <v>9</v>
      </c>
      <c r="S146" s="64" t="s">
        <v>175</v>
      </c>
      <c r="T146" s="65" t="s">
        <v>13</v>
      </c>
      <c r="U146" s="12">
        <v>457.7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f t="shared" ref="AA146" si="18">U146+V146+W146+X146+Y146+Z146</f>
        <v>457.7</v>
      </c>
      <c r="AB146" s="65">
        <v>2021</v>
      </c>
      <c r="AC146" s="23"/>
      <c r="AD146" s="15"/>
      <c r="AE146" s="15"/>
      <c r="AF146" s="15"/>
      <c r="AG146" s="15"/>
      <c r="AH146" s="15"/>
      <c r="AI146" s="15"/>
    </row>
    <row r="147" spans="2:35" ht="39" customHeight="1" x14ac:dyDescent="0.3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64" t="s">
        <v>176</v>
      </c>
      <c r="T147" s="65" t="s">
        <v>28</v>
      </c>
      <c r="U147" s="65">
        <v>1</v>
      </c>
      <c r="V147" s="65">
        <v>0</v>
      </c>
      <c r="W147" s="65">
        <v>0</v>
      </c>
      <c r="X147" s="65">
        <v>0</v>
      </c>
      <c r="Y147" s="65">
        <v>0</v>
      </c>
      <c r="Z147" s="65">
        <v>0</v>
      </c>
      <c r="AA147" s="65">
        <f>U147+V147+W147+X147+Y147+Z147</f>
        <v>1</v>
      </c>
      <c r="AB147" s="65">
        <v>2021</v>
      </c>
      <c r="AC147" s="23"/>
      <c r="AD147" s="15"/>
      <c r="AE147" s="15"/>
      <c r="AF147" s="15"/>
      <c r="AG147" s="15"/>
      <c r="AH147" s="15"/>
      <c r="AI147" s="15"/>
    </row>
    <row r="148" spans="2:35" ht="57.75" customHeight="1" x14ac:dyDescent="0.3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70" t="s">
        <v>178</v>
      </c>
      <c r="T148" s="65" t="s">
        <v>30</v>
      </c>
      <c r="U148" s="11">
        <v>1</v>
      </c>
      <c r="V148" s="11">
        <v>0</v>
      </c>
      <c r="W148" s="11">
        <v>0</v>
      </c>
      <c r="X148" s="11">
        <v>0</v>
      </c>
      <c r="Y148" s="11">
        <v>0</v>
      </c>
      <c r="Z148" s="11">
        <v>0</v>
      </c>
      <c r="AA148" s="11">
        <v>1</v>
      </c>
      <c r="AB148" s="65">
        <v>2021</v>
      </c>
      <c r="AC148" s="40"/>
      <c r="AD148" s="15"/>
      <c r="AE148" s="15"/>
      <c r="AF148" s="15"/>
      <c r="AG148" s="15"/>
      <c r="AH148" s="15"/>
      <c r="AI148" s="15"/>
    </row>
    <row r="149" spans="2:35" ht="59.25" customHeight="1" x14ac:dyDescent="0.3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70" t="s">
        <v>179</v>
      </c>
      <c r="T149" s="65" t="s">
        <v>28</v>
      </c>
      <c r="U149" s="11">
        <v>1</v>
      </c>
      <c r="V149" s="11">
        <v>0</v>
      </c>
      <c r="W149" s="11">
        <v>0</v>
      </c>
      <c r="X149" s="11">
        <v>0</v>
      </c>
      <c r="Y149" s="11">
        <v>0</v>
      </c>
      <c r="Z149" s="11">
        <v>0</v>
      </c>
      <c r="AA149" s="11">
        <v>1</v>
      </c>
      <c r="AB149" s="65">
        <v>2021</v>
      </c>
      <c r="AC149" s="40"/>
      <c r="AD149" s="15"/>
      <c r="AE149" s="15"/>
      <c r="AF149" s="15"/>
      <c r="AG149" s="15"/>
      <c r="AH149" s="15"/>
      <c r="AI149" s="15"/>
    </row>
    <row r="150" spans="2:35" ht="37.5" customHeight="1" x14ac:dyDescent="0.3">
      <c r="B150" s="8">
        <v>0</v>
      </c>
      <c r="C150" s="8">
        <v>1</v>
      </c>
      <c r="D150" s="8">
        <v>1</v>
      </c>
      <c r="E150" s="8">
        <v>0</v>
      </c>
      <c r="F150" s="8">
        <v>7</v>
      </c>
      <c r="G150" s="8">
        <v>0</v>
      </c>
      <c r="H150" s="8">
        <v>3</v>
      </c>
      <c r="I150" s="8">
        <v>0</v>
      </c>
      <c r="J150" s="8">
        <v>1</v>
      </c>
      <c r="K150" s="8">
        <v>3</v>
      </c>
      <c r="L150" s="8">
        <v>0</v>
      </c>
      <c r="M150" s="8">
        <v>3</v>
      </c>
      <c r="N150" s="8">
        <v>9</v>
      </c>
      <c r="O150" s="8">
        <v>9</v>
      </c>
      <c r="P150" s="8">
        <v>9</v>
      </c>
      <c r="Q150" s="8">
        <v>9</v>
      </c>
      <c r="R150" s="8">
        <v>9</v>
      </c>
      <c r="S150" s="37" t="s">
        <v>180</v>
      </c>
      <c r="T150" s="65" t="s">
        <v>13</v>
      </c>
      <c r="U150" s="12">
        <v>2884.4</v>
      </c>
      <c r="V150" s="12">
        <v>0</v>
      </c>
      <c r="W150" s="12">
        <v>0</v>
      </c>
      <c r="X150" s="12">
        <v>0</v>
      </c>
      <c r="Y150" s="12">
        <v>0</v>
      </c>
      <c r="Z150" s="12">
        <v>0</v>
      </c>
      <c r="AA150" s="12">
        <f t="shared" ref="AA150" si="19">U150+V150+W150+X150+Y150+Z150</f>
        <v>2884.4</v>
      </c>
      <c r="AB150" s="65">
        <v>2021</v>
      </c>
      <c r="AC150" s="40"/>
      <c r="AD150" s="15"/>
      <c r="AE150" s="15"/>
      <c r="AF150" s="15"/>
      <c r="AG150" s="15"/>
      <c r="AH150" s="15"/>
      <c r="AI150" s="15"/>
    </row>
    <row r="151" spans="2:35" ht="38.25" customHeight="1" x14ac:dyDescent="0.3">
      <c r="B151" s="8">
        <v>0</v>
      </c>
      <c r="C151" s="8">
        <v>1</v>
      </c>
      <c r="D151" s="8">
        <v>1</v>
      </c>
      <c r="E151" s="8">
        <v>0</v>
      </c>
      <c r="F151" s="8">
        <v>7</v>
      </c>
      <c r="G151" s="8">
        <v>0</v>
      </c>
      <c r="H151" s="8">
        <v>3</v>
      </c>
      <c r="I151" s="8">
        <v>0</v>
      </c>
      <c r="J151" s="8">
        <v>1</v>
      </c>
      <c r="K151" s="8">
        <v>3</v>
      </c>
      <c r="L151" s="8">
        <v>0</v>
      </c>
      <c r="M151" s="8">
        <v>3</v>
      </c>
      <c r="N151" s="8">
        <v>9</v>
      </c>
      <c r="O151" s="8">
        <v>9</v>
      </c>
      <c r="P151" s="8">
        <v>9</v>
      </c>
      <c r="Q151" s="8">
        <v>9</v>
      </c>
      <c r="R151" s="8">
        <v>9</v>
      </c>
      <c r="S151" s="64" t="s">
        <v>181</v>
      </c>
      <c r="T151" s="65" t="s">
        <v>28</v>
      </c>
      <c r="U151" s="11">
        <v>1</v>
      </c>
      <c r="V151" s="11">
        <v>0</v>
      </c>
      <c r="W151" s="11">
        <v>0</v>
      </c>
      <c r="X151" s="11">
        <v>0</v>
      </c>
      <c r="Y151" s="11">
        <v>0</v>
      </c>
      <c r="Z151" s="11">
        <v>0</v>
      </c>
      <c r="AA151" s="11">
        <v>1</v>
      </c>
      <c r="AB151" s="65">
        <v>2021</v>
      </c>
      <c r="AC151" s="40"/>
      <c r="AD151" s="15"/>
      <c r="AE151" s="15"/>
      <c r="AF151" s="15"/>
      <c r="AG151" s="15"/>
      <c r="AH151" s="15"/>
      <c r="AI151" s="15"/>
    </row>
    <row r="152" spans="2:35" s="15" customFormat="1" ht="38.25" customHeight="1" x14ac:dyDescent="0.3">
      <c r="B152" s="8">
        <v>0</v>
      </c>
      <c r="C152" s="8">
        <v>1</v>
      </c>
      <c r="D152" s="8">
        <v>1</v>
      </c>
      <c r="E152" s="8">
        <v>0</v>
      </c>
      <c r="F152" s="8">
        <v>7</v>
      </c>
      <c r="G152" s="8">
        <v>0</v>
      </c>
      <c r="H152" s="8">
        <v>7</v>
      </c>
      <c r="I152" s="8">
        <v>0</v>
      </c>
      <c r="J152" s="8">
        <v>1</v>
      </c>
      <c r="K152" s="8">
        <v>4</v>
      </c>
      <c r="L152" s="8">
        <v>0</v>
      </c>
      <c r="M152" s="8">
        <v>0</v>
      </c>
      <c r="N152" s="8">
        <v>0</v>
      </c>
      <c r="O152" s="8">
        <v>0</v>
      </c>
      <c r="P152" s="8">
        <v>0</v>
      </c>
      <c r="Q152" s="8">
        <v>0</v>
      </c>
      <c r="R152" s="8">
        <v>0</v>
      </c>
      <c r="S152" s="29" t="s">
        <v>87</v>
      </c>
      <c r="T152" s="30" t="s">
        <v>13</v>
      </c>
      <c r="U152" s="7">
        <f>U153+U178</f>
        <v>102234.50000000001</v>
      </c>
      <c r="V152" s="7">
        <f t="shared" ref="V152:AA152" si="20">V153+V178</f>
        <v>83926.60000000002</v>
      </c>
      <c r="W152" s="7">
        <f t="shared" si="20"/>
        <v>83932.6</v>
      </c>
      <c r="X152" s="7">
        <f t="shared" si="20"/>
        <v>74854.100000000006</v>
      </c>
      <c r="Y152" s="7">
        <f t="shared" si="20"/>
        <v>77254.100000000006</v>
      </c>
      <c r="Z152" s="7">
        <f t="shared" si="20"/>
        <v>79654.100000000006</v>
      </c>
      <c r="AA152" s="7">
        <f t="shared" si="20"/>
        <v>501855.99999999988</v>
      </c>
      <c r="AB152" s="30">
        <v>2026</v>
      </c>
      <c r="AC152" s="23"/>
    </row>
    <row r="153" spans="2:35" s="15" customFormat="1" ht="36.75" customHeight="1" x14ac:dyDescent="0.3">
      <c r="B153" s="8">
        <v>0</v>
      </c>
      <c r="C153" s="8">
        <v>1</v>
      </c>
      <c r="D153" s="8">
        <v>1</v>
      </c>
      <c r="E153" s="8">
        <v>0</v>
      </c>
      <c r="F153" s="8">
        <v>7</v>
      </c>
      <c r="G153" s="8">
        <v>0</v>
      </c>
      <c r="H153" s="8">
        <v>7</v>
      </c>
      <c r="I153" s="8">
        <v>0</v>
      </c>
      <c r="J153" s="8">
        <v>1</v>
      </c>
      <c r="K153" s="8">
        <v>4</v>
      </c>
      <c r="L153" s="8">
        <v>0</v>
      </c>
      <c r="M153" s="8">
        <v>1</v>
      </c>
      <c r="N153" s="8">
        <v>0</v>
      </c>
      <c r="O153" s="8">
        <v>0</v>
      </c>
      <c r="P153" s="8">
        <v>0</v>
      </c>
      <c r="Q153" s="8">
        <v>0</v>
      </c>
      <c r="R153" s="8">
        <v>0</v>
      </c>
      <c r="S153" s="29" t="s">
        <v>88</v>
      </c>
      <c r="T153" s="65" t="s">
        <v>13</v>
      </c>
      <c r="U153" s="7">
        <f>U156+U157+U158+U161+U162+U163+U166+U167+U170+U171+U174+U176</f>
        <v>89024.900000000009</v>
      </c>
      <c r="V153" s="7">
        <f t="shared" ref="V153:AA153" si="21">V156+V157+V158+V161+V162+V163+V166+V167+V170+V171+V174+V176</f>
        <v>81510.800000000017</v>
      </c>
      <c r="W153" s="7">
        <f t="shared" si="21"/>
        <v>83932.6</v>
      </c>
      <c r="X153" s="7">
        <f t="shared" si="21"/>
        <v>58054.1</v>
      </c>
      <c r="Y153" s="7">
        <f t="shared" si="21"/>
        <v>58054.1</v>
      </c>
      <c r="Z153" s="7">
        <f t="shared" si="21"/>
        <v>58054.1</v>
      </c>
      <c r="AA153" s="7">
        <f t="shared" si="21"/>
        <v>428630.59999999992</v>
      </c>
      <c r="AB153" s="30">
        <v>2026</v>
      </c>
      <c r="AC153" s="23"/>
    </row>
    <row r="154" spans="2:35" s="15" customFormat="1" ht="37.5" x14ac:dyDescent="0.25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64" t="s">
        <v>89</v>
      </c>
      <c r="T154" s="65" t="s">
        <v>28</v>
      </c>
      <c r="U154" s="65">
        <v>61</v>
      </c>
      <c r="V154" s="65">
        <v>63</v>
      </c>
      <c r="W154" s="65">
        <v>63</v>
      </c>
      <c r="X154" s="65">
        <v>63</v>
      </c>
      <c r="Y154" s="65">
        <v>63</v>
      </c>
      <c r="Z154" s="65">
        <v>63</v>
      </c>
      <c r="AA154" s="65">
        <v>63</v>
      </c>
      <c r="AB154" s="65">
        <v>2026</v>
      </c>
      <c r="AC154" s="70"/>
    </row>
    <row r="155" spans="2:35" ht="42" customHeight="1" x14ac:dyDescent="0.3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64" t="s">
        <v>90</v>
      </c>
      <c r="T155" s="65" t="s">
        <v>17</v>
      </c>
      <c r="U155" s="10">
        <v>60</v>
      </c>
      <c r="V155" s="10">
        <v>60</v>
      </c>
      <c r="W155" s="10">
        <v>60</v>
      </c>
      <c r="X155" s="10">
        <v>60</v>
      </c>
      <c r="Y155" s="10">
        <v>60</v>
      </c>
      <c r="Z155" s="10">
        <v>60</v>
      </c>
      <c r="AA155" s="10">
        <v>60</v>
      </c>
      <c r="AB155" s="65">
        <v>2026</v>
      </c>
      <c r="AC155" s="23"/>
      <c r="AD155" s="15"/>
      <c r="AE155" s="15"/>
      <c r="AF155" s="15"/>
      <c r="AG155" s="15"/>
      <c r="AH155" s="15"/>
      <c r="AI155" s="15"/>
    </row>
    <row r="156" spans="2:35" ht="30.75" customHeight="1" x14ac:dyDescent="0.3">
      <c r="B156" s="8">
        <v>0</v>
      </c>
      <c r="C156" s="8">
        <v>1</v>
      </c>
      <c r="D156" s="8">
        <v>1</v>
      </c>
      <c r="E156" s="8">
        <v>0</v>
      </c>
      <c r="F156" s="8">
        <v>7</v>
      </c>
      <c r="G156" s="8">
        <v>0</v>
      </c>
      <c r="H156" s="8">
        <v>7</v>
      </c>
      <c r="I156" s="8">
        <v>0</v>
      </c>
      <c r="J156" s="8">
        <v>1</v>
      </c>
      <c r="K156" s="8">
        <v>4</v>
      </c>
      <c r="L156" s="8">
        <v>0</v>
      </c>
      <c r="M156" s="8">
        <v>1</v>
      </c>
      <c r="N156" s="8">
        <v>9</v>
      </c>
      <c r="O156" s="8">
        <v>9</v>
      </c>
      <c r="P156" s="8">
        <v>9</v>
      </c>
      <c r="Q156" s="8">
        <v>9</v>
      </c>
      <c r="R156" s="8">
        <v>9</v>
      </c>
      <c r="S156" s="80" t="s">
        <v>91</v>
      </c>
      <c r="T156" s="83" t="s">
        <v>13</v>
      </c>
      <c r="U156" s="12">
        <v>36644.699999999997</v>
      </c>
      <c r="V156" s="12">
        <v>31348.1</v>
      </c>
      <c r="W156" s="12">
        <v>33769.9</v>
      </c>
      <c r="X156" s="12">
        <v>0</v>
      </c>
      <c r="Y156" s="12">
        <v>0</v>
      </c>
      <c r="Z156" s="12">
        <v>0</v>
      </c>
      <c r="AA156" s="12">
        <f>SUM(U156:Z156)</f>
        <v>101762.69999999998</v>
      </c>
      <c r="AB156" s="65">
        <v>2023</v>
      </c>
      <c r="AC156" s="23"/>
      <c r="AD156" s="15"/>
      <c r="AE156" s="15"/>
      <c r="AF156" s="15"/>
      <c r="AG156" s="15"/>
      <c r="AH156" s="15"/>
      <c r="AI156" s="15"/>
    </row>
    <row r="157" spans="2:35" ht="30.75" customHeight="1" x14ac:dyDescent="0.3">
      <c r="B157" s="8">
        <v>0</v>
      </c>
      <c r="C157" s="8">
        <v>1</v>
      </c>
      <c r="D157" s="8">
        <v>1</v>
      </c>
      <c r="E157" s="8">
        <v>0</v>
      </c>
      <c r="F157" s="8">
        <v>7</v>
      </c>
      <c r="G157" s="8">
        <v>0</v>
      </c>
      <c r="H157" s="8">
        <v>7</v>
      </c>
      <c r="I157" s="8">
        <v>0</v>
      </c>
      <c r="J157" s="8">
        <v>1</v>
      </c>
      <c r="K157" s="8">
        <v>4</v>
      </c>
      <c r="L157" s="8">
        <v>0</v>
      </c>
      <c r="M157" s="8">
        <v>1</v>
      </c>
      <c r="N157" s="8" t="s">
        <v>39</v>
      </c>
      <c r="O157" s="8">
        <v>0</v>
      </c>
      <c r="P157" s="8">
        <v>2</v>
      </c>
      <c r="Q157" s="8">
        <v>4</v>
      </c>
      <c r="R157" s="8">
        <v>0</v>
      </c>
      <c r="S157" s="81"/>
      <c r="T157" s="84"/>
      <c r="U157" s="12">
        <v>5407.5</v>
      </c>
      <c r="V157" s="12">
        <v>5407.5</v>
      </c>
      <c r="W157" s="12">
        <v>5407.5</v>
      </c>
      <c r="X157" s="12">
        <v>8638.5</v>
      </c>
      <c r="Y157" s="12">
        <v>8638.5</v>
      </c>
      <c r="Z157" s="12">
        <v>8638.5</v>
      </c>
      <c r="AA157" s="12">
        <f>U157+V157+W157+X157+Y157+Z157</f>
        <v>42138</v>
      </c>
      <c r="AB157" s="65">
        <v>2026</v>
      </c>
      <c r="AC157" s="23"/>
      <c r="AD157" s="15"/>
      <c r="AE157" s="15"/>
      <c r="AF157" s="15"/>
      <c r="AG157" s="15"/>
      <c r="AH157" s="15"/>
      <c r="AI157" s="15"/>
    </row>
    <row r="158" spans="2:35" ht="30.75" customHeight="1" x14ac:dyDescent="0.3">
      <c r="B158" s="8">
        <v>0</v>
      </c>
      <c r="C158" s="8">
        <v>1</v>
      </c>
      <c r="D158" s="8">
        <v>1</v>
      </c>
      <c r="E158" s="8">
        <v>0</v>
      </c>
      <c r="F158" s="8">
        <v>7</v>
      </c>
      <c r="G158" s="8">
        <v>0</v>
      </c>
      <c r="H158" s="8">
        <v>7</v>
      </c>
      <c r="I158" s="8">
        <v>0</v>
      </c>
      <c r="J158" s="8">
        <v>1</v>
      </c>
      <c r="K158" s="8">
        <v>4</v>
      </c>
      <c r="L158" s="8">
        <v>0</v>
      </c>
      <c r="M158" s="8">
        <v>1</v>
      </c>
      <c r="N158" s="8">
        <v>1</v>
      </c>
      <c r="O158" s="8">
        <v>0</v>
      </c>
      <c r="P158" s="8">
        <v>2</v>
      </c>
      <c r="Q158" s="8">
        <v>4</v>
      </c>
      <c r="R158" s="8">
        <v>0</v>
      </c>
      <c r="S158" s="82"/>
      <c r="T158" s="85"/>
      <c r="U158" s="12">
        <v>31543.5</v>
      </c>
      <c r="V158" s="12">
        <v>30635.5</v>
      </c>
      <c r="W158" s="12">
        <v>30635.5</v>
      </c>
      <c r="X158" s="12">
        <v>30635.5</v>
      </c>
      <c r="Y158" s="12">
        <v>30635.5</v>
      </c>
      <c r="Z158" s="12">
        <v>30635.5</v>
      </c>
      <c r="AA158" s="12">
        <f>U158+V158+W158+X158+Y158+Z158</f>
        <v>184721</v>
      </c>
      <c r="AB158" s="65">
        <v>2026</v>
      </c>
      <c r="AC158" s="23"/>
      <c r="AD158" s="15"/>
      <c r="AE158" s="15"/>
      <c r="AF158" s="15"/>
      <c r="AG158" s="15"/>
      <c r="AH158" s="15"/>
      <c r="AI158" s="15"/>
    </row>
    <row r="159" spans="2:35" ht="24" customHeight="1" x14ac:dyDescent="0.25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64" t="s">
        <v>92</v>
      </c>
      <c r="T159" s="65" t="s">
        <v>28</v>
      </c>
      <c r="U159" s="11">
        <v>8</v>
      </c>
      <c r="V159" s="11">
        <v>9</v>
      </c>
      <c r="W159" s="11">
        <v>9</v>
      </c>
      <c r="X159" s="11">
        <v>9</v>
      </c>
      <c r="Y159" s="11">
        <v>9</v>
      </c>
      <c r="Z159" s="11">
        <v>9</v>
      </c>
      <c r="AA159" s="11">
        <v>9</v>
      </c>
      <c r="AB159" s="65">
        <v>2026</v>
      </c>
      <c r="AC159" s="71"/>
      <c r="AD159" s="15"/>
      <c r="AE159" s="15"/>
      <c r="AF159" s="15"/>
      <c r="AG159" s="15"/>
      <c r="AH159" s="15"/>
      <c r="AI159" s="15"/>
    </row>
    <row r="160" spans="2:35" ht="57.75" customHeight="1" x14ac:dyDescent="0.3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64" t="s">
        <v>93</v>
      </c>
      <c r="T160" s="65" t="s">
        <v>25</v>
      </c>
      <c r="U160" s="11">
        <v>5396</v>
      </c>
      <c r="V160" s="11">
        <v>5396</v>
      </c>
      <c r="W160" s="11">
        <v>5396</v>
      </c>
      <c r="X160" s="11">
        <v>5396</v>
      </c>
      <c r="Y160" s="11">
        <v>5396</v>
      </c>
      <c r="Z160" s="11">
        <v>5396</v>
      </c>
      <c r="AA160" s="11">
        <f>SUM(U160:Z160)</f>
        <v>32376</v>
      </c>
      <c r="AB160" s="65">
        <v>2026</v>
      </c>
      <c r="AC160" s="23"/>
      <c r="AD160" s="15"/>
      <c r="AE160" s="15"/>
      <c r="AF160" s="15"/>
      <c r="AG160" s="15"/>
      <c r="AH160" s="15"/>
      <c r="AI160" s="15"/>
    </row>
    <row r="161" spans="2:35" ht="30" customHeight="1" x14ac:dyDescent="0.3">
      <c r="B161" s="8">
        <v>0</v>
      </c>
      <c r="C161" s="8">
        <v>1</v>
      </c>
      <c r="D161" s="8">
        <v>1</v>
      </c>
      <c r="E161" s="8">
        <v>0</v>
      </c>
      <c r="F161" s="8">
        <v>7</v>
      </c>
      <c r="G161" s="8">
        <v>0</v>
      </c>
      <c r="H161" s="8">
        <v>7</v>
      </c>
      <c r="I161" s="8">
        <v>0</v>
      </c>
      <c r="J161" s="8">
        <v>1</v>
      </c>
      <c r="K161" s="8">
        <v>4</v>
      </c>
      <c r="L161" s="8">
        <v>0</v>
      </c>
      <c r="M161" s="8">
        <v>1</v>
      </c>
      <c r="N161" s="8">
        <v>9</v>
      </c>
      <c r="O161" s="8">
        <v>9</v>
      </c>
      <c r="P161" s="8">
        <v>9</v>
      </c>
      <c r="Q161" s="8">
        <v>9</v>
      </c>
      <c r="R161" s="8">
        <v>9</v>
      </c>
      <c r="S161" s="87" t="s">
        <v>94</v>
      </c>
      <c r="T161" s="83" t="s">
        <v>13</v>
      </c>
      <c r="U161" s="12">
        <v>910.8</v>
      </c>
      <c r="V161" s="12">
        <v>910.8</v>
      </c>
      <c r="W161" s="12">
        <v>910.8</v>
      </c>
      <c r="X161" s="12">
        <v>0</v>
      </c>
      <c r="Y161" s="12">
        <v>0</v>
      </c>
      <c r="Z161" s="12">
        <v>0</v>
      </c>
      <c r="AA161" s="12">
        <f>U161+V161+W161+X161+Y161+Z161</f>
        <v>2732.3999999999996</v>
      </c>
      <c r="AB161" s="65">
        <v>2023</v>
      </c>
      <c r="AC161" s="23"/>
      <c r="AD161" s="15"/>
      <c r="AE161" s="15"/>
      <c r="AF161" s="15"/>
      <c r="AG161" s="15"/>
      <c r="AH161" s="15"/>
      <c r="AI161" s="15"/>
    </row>
    <row r="162" spans="2:35" ht="21" customHeight="1" x14ac:dyDescent="0.3">
      <c r="B162" s="8">
        <v>0</v>
      </c>
      <c r="C162" s="8">
        <v>1</v>
      </c>
      <c r="D162" s="8">
        <v>1</v>
      </c>
      <c r="E162" s="8">
        <v>0</v>
      </c>
      <c r="F162" s="8">
        <v>7</v>
      </c>
      <c r="G162" s="8">
        <v>0</v>
      </c>
      <c r="H162" s="8">
        <v>7</v>
      </c>
      <c r="I162" s="8">
        <v>0</v>
      </c>
      <c r="J162" s="8">
        <v>1</v>
      </c>
      <c r="K162" s="8">
        <v>4</v>
      </c>
      <c r="L162" s="8">
        <v>0</v>
      </c>
      <c r="M162" s="8">
        <v>1</v>
      </c>
      <c r="N162" s="8" t="s">
        <v>39</v>
      </c>
      <c r="O162" s="8">
        <v>0</v>
      </c>
      <c r="P162" s="8">
        <v>2</v>
      </c>
      <c r="Q162" s="8">
        <v>4</v>
      </c>
      <c r="R162" s="8">
        <v>0</v>
      </c>
      <c r="S162" s="92"/>
      <c r="T162" s="84"/>
      <c r="U162" s="12">
        <v>0</v>
      </c>
      <c r="V162" s="12">
        <v>0</v>
      </c>
      <c r="W162" s="12">
        <v>0</v>
      </c>
      <c r="X162" s="12">
        <v>6033.1</v>
      </c>
      <c r="Y162" s="12">
        <v>6033.1</v>
      </c>
      <c r="Z162" s="12">
        <v>6033.1</v>
      </c>
      <c r="AA162" s="12">
        <f>U162+V162+W162+X162+Y162+Z162</f>
        <v>18099.300000000003</v>
      </c>
      <c r="AB162" s="65">
        <v>2026</v>
      </c>
      <c r="AC162" s="23"/>
      <c r="AD162" s="15"/>
      <c r="AE162" s="15"/>
      <c r="AF162" s="15"/>
      <c r="AG162" s="15"/>
      <c r="AH162" s="15"/>
      <c r="AI162" s="15"/>
    </row>
    <row r="163" spans="2:35" ht="18.75" customHeight="1" x14ac:dyDescent="0.3">
      <c r="B163" s="8">
        <v>0</v>
      </c>
      <c r="C163" s="8">
        <v>1</v>
      </c>
      <c r="D163" s="8">
        <v>1</v>
      </c>
      <c r="E163" s="8">
        <v>0</v>
      </c>
      <c r="F163" s="8">
        <v>7</v>
      </c>
      <c r="G163" s="8">
        <v>0</v>
      </c>
      <c r="H163" s="8">
        <v>7</v>
      </c>
      <c r="I163" s="8">
        <v>0</v>
      </c>
      <c r="J163" s="8">
        <v>1</v>
      </c>
      <c r="K163" s="8">
        <v>4</v>
      </c>
      <c r="L163" s="8">
        <v>0</v>
      </c>
      <c r="M163" s="8">
        <v>1</v>
      </c>
      <c r="N163" s="8">
        <v>1</v>
      </c>
      <c r="O163" s="8">
        <v>0</v>
      </c>
      <c r="P163" s="8">
        <v>2</v>
      </c>
      <c r="Q163" s="8">
        <v>4</v>
      </c>
      <c r="R163" s="8">
        <v>0</v>
      </c>
      <c r="S163" s="88"/>
      <c r="T163" s="85"/>
      <c r="U163" s="12">
        <v>6621</v>
      </c>
      <c r="V163" s="12">
        <v>6429</v>
      </c>
      <c r="W163" s="12">
        <v>6429</v>
      </c>
      <c r="X163" s="12">
        <v>6429</v>
      </c>
      <c r="Y163" s="12">
        <v>6429</v>
      </c>
      <c r="Z163" s="12">
        <v>6429</v>
      </c>
      <c r="AA163" s="12">
        <f>U163+V163+W163+X163+Y163+Z163</f>
        <v>38766</v>
      </c>
      <c r="AB163" s="65">
        <v>2026</v>
      </c>
      <c r="AC163" s="23"/>
      <c r="AD163" s="15"/>
      <c r="AE163" s="15"/>
      <c r="AF163" s="15"/>
      <c r="AG163" s="15"/>
      <c r="AH163" s="15"/>
      <c r="AI163" s="15"/>
    </row>
    <row r="164" spans="2:35" ht="24.75" customHeight="1" x14ac:dyDescent="0.3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64" t="s">
        <v>92</v>
      </c>
      <c r="T164" s="65" t="s">
        <v>28</v>
      </c>
      <c r="U164" s="18">
        <v>52</v>
      </c>
      <c r="V164" s="18">
        <v>53</v>
      </c>
      <c r="W164" s="18">
        <v>53</v>
      </c>
      <c r="X164" s="18">
        <v>53</v>
      </c>
      <c r="Y164" s="18">
        <v>53</v>
      </c>
      <c r="Z164" s="18">
        <v>53</v>
      </c>
      <c r="AA164" s="18">
        <v>53</v>
      </c>
      <c r="AB164" s="65">
        <v>2026</v>
      </c>
      <c r="AC164" s="23"/>
      <c r="AD164" s="15"/>
      <c r="AE164" s="15"/>
      <c r="AF164" s="15"/>
      <c r="AG164" s="15"/>
      <c r="AH164" s="15"/>
      <c r="AI164" s="15"/>
    </row>
    <row r="165" spans="2:35" ht="37.5" x14ac:dyDescent="0.25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64" t="s">
        <v>95</v>
      </c>
      <c r="T165" s="65" t="s">
        <v>25</v>
      </c>
      <c r="U165" s="11">
        <v>4352</v>
      </c>
      <c r="V165" s="11">
        <v>4880</v>
      </c>
      <c r="W165" s="11">
        <v>4880</v>
      </c>
      <c r="X165" s="11">
        <v>4880</v>
      </c>
      <c r="Y165" s="11">
        <v>4880</v>
      </c>
      <c r="Z165" s="11">
        <v>4880</v>
      </c>
      <c r="AA165" s="11">
        <f>SUM(U165:Z165)</f>
        <v>28752</v>
      </c>
      <c r="AB165" s="65">
        <v>2026</v>
      </c>
      <c r="AC165" s="75"/>
      <c r="AD165" s="15"/>
      <c r="AE165" s="15"/>
      <c r="AF165" s="15"/>
      <c r="AG165" s="15"/>
      <c r="AH165" s="15"/>
      <c r="AI165" s="15"/>
    </row>
    <row r="166" spans="2:35" ht="23.25" customHeight="1" x14ac:dyDescent="0.25">
      <c r="B166" s="8">
        <v>0</v>
      </c>
      <c r="C166" s="8">
        <v>1</v>
      </c>
      <c r="D166" s="8">
        <v>1</v>
      </c>
      <c r="E166" s="8">
        <v>0</v>
      </c>
      <c r="F166" s="8">
        <v>7</v>
      </c>
      <c r="G166" s="8">
        <v>0</v>
      </c>
      <c r="H166" s="8">
        <v>7</v>
      </c>
      <c r="I166" s="8">
        <v>0</v>
      </c>
      <c r="J166" s="8">
        <v>1</v>
      </c>
      <c r="K166" s="8">
        <v>4</v>
      </c>
      <c r="L166" s="8">
        <v>0</v>
      </c>
      <c r="M166" s="8">
        <v>1</v>
      </c>
      <c r="N166" s="8">
        <v>9</v>
      </c>
      <c r="O166" s="8">
        <v>9</v>
      </c>
      <c r="P166" s="8">
        <v>9</v>
      </c>
      <c r="Q166" s="8">
        <v>9</v>
      </c>
      <c r="R166" s="8">
        <v>9</v>
      </c>
      <c r="S166" s="116" t="s">
        <v>96</v>
      </c>
      <c r="T166" s="86" t="s">
        <v>13</v>
      </c>
      <c r="U166" s="12">
        <v>986.8</v>
      </c>
      <c r="V166" s="12">
        <v>2550.3000000000002</v>
      </c>
      <c r="W166" s="12">
        <v>2550.3000000000002</v>
      </c>
      <c r="X166" s="12">
        <v>3488.4</v>
      </c>
      <c r="Y166" s="12">
        <v>3488.4</v>
      </c>
      <c r="Z166" s="12">
        <v>3488.4</v>
      </c>
      <c r="AA166" s="12">
        <f>U166+V166+W166+X166+Y166+Z166</f>
        <v>16552.600000000002</v>
      </c>
      <c r="AB166" s="65">
        <v>2026</v>
      </c>
      <c r="AC166" s="75"/>
      <c r="AD166" s="15"/>
      <c r="AE166" s="15"/>
      <c r="AF166" s="15"/>
      <c r="AG166" s="15"/>
      <c r="AH166" s="15"/>
      <c r="AI166" s="15"/>
    </row>
    <row r="167" spans="2:35" ht="24.75" customHeight="1" x14ac:dyDescent="0.3">
      <c r="B167" s="8">
        <v>0</v>
      </c>
      <c r="C167" s="8">
        <v>1</v>
      </c>
      <c r="D167" s="8">
        <v>1</v>
      </c>
      <c r="E167" s="8">
        <v>0</v>
      </c>
      <c r="F167" s="8">
        <v>7</v>
      </c>
      <c r="G167" s="8">
        <v>0</v>
      </c>
      <c r="H167" s="8">
        <v>7</v>
      </c>
      <c r="I167" s="8">
        <v>0</v>
      </c>
      <c r="J167" s="8">
        <v>1</v>
      </c>
      <c r="K167" s="8">
        <v>4</v>
      </c>
      <c r="L167" s="8">
        <v>0</v>
      </c>
      <c r="M167" s="8">
        <v>1</v>
      </c>
      <c r="N167" s="8">
        <v>1</v>
      </c>
      <c r="O167" s="8">
        <v>0</v>
      </c>
      <c r="P167" s="8">
        <v>2</v>
      </c>
      <c r="Q167" s="8">
        <v>4</v>
      </c>
      <c r="R167" s="8">
        <v>0</v>
      </c>
      <c r="S167" s="117"/>
      <c r="T167" s="85"/>
      <c r="U167" s="12">
        <v>0</v>
      </c>
      <c r="V167" s="12">
        <v>1100</v>
      </c>
      <c r="W167" s="12">
        <v>1100</v>
      </c>
      <c r="X167" s="12">
        <v>1100</v>
      </c>
      <c r="Y167" s="12">
        <v>1100</v>
      </c>
      <c r="Z167" s="12">
        <v>1100</v>
      </c>
      <c r="AA167" s="12">
        <f>U167+V167+W167+X167+Y167+Z167</f>
        <v>5500</v>
      </c>
      <c r="AB167" s="65">
        <v>2026</v>
      </c>
      <c r="AC167" s="23"/>
      <c r="AD167" s="15"/>
      <c r="AE167" s="15"/>
      <c r="AF167" s="15"/>
      <c r="AG167" s="15"/>
      <c r="AH167" s="15"/>
      <c r="AI167" s="15"/>
    </row>
    <row r="168" spans="2:35" ht="21.75" customHeight="1" x14ac:dyDescent="0.3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64" t="s">
        <v>97</v>
      </c>
      <c r="T168" s="65" t="s">
        <v>25</v>
      </c>
      <c r="U168" s="11">
        <v>0</v>
      </c>
      <c r="V168" s="11">
        <v>390</v>
      </c>
      <c r="W168" s="11">
        <v>390</v>
      </c>
      <c r="X168" s="11">
        <v>390</v>
      </c>
      <c r="Y168" s="11">
        <v>390</v>
      </c>
      <c r="Z168" s="11">
        <v>390</v>
      </c>
      <c r="AA168" s="11">
        <f>U168+V168+W168+X168+Y168+Z168</f>
        <v>1950</v>
      </c>
      <c r="AB168" s="65">
        <v>2026</v>
      </c>
      <c r="AC168" s="23"/>
      <c r="AD168" s="15"/>
      <c r="AE168" s="15"/>
      <c r="AF168" s="15"/>
      <c r="AG168" s="15"/>
      <c r="AH168" s="15"/>
      <c r="AI168" s="15"/>
    </row>
    <row r="169" spans="2:35" ht="21.75" customHeight="1" x14ac:dyDescent="0.3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64" t="s">
        <v>177</v>
      </c>
      <c r="T169" s="65" t="s">
        <v>28</v>
      </c>
      <c r="U169" s="11">
        <v>1</v>
      </c>
      <c r="V169" s="17">
        <v>1</v>
      </c>
      <c r="W169" s="17">
        <v>1</v>
      </c>
      <c r="X169" s="17">
        <v>1</v>
      </c>
      <c r="Y169" s="17">
        <v>1</v>
      </c>
      <c r="Z169" s="17">
        <v>1</v>
      </c>
      <c r="AA169" s="17">
        <v>1</v>
      </c>
      <c r="AB169" s="18">
        <v>2026</v>
      </c>
      <c r="AC169" s="23"/>
      <c r="AD169" s="15"/>
      <c r="AE169" s="15"/>
      <c r="AF169" s="15"/>
      <c r="AG169" s="15"/>
      <c r="AH169" s="15"/>
      <c r="AI169" s="15"/>
    </row>
    <row r="170" spans="2:35" ht="23.25" customHeight="1" x14ac:dyDescent="0.3">
      <c r="B170" s="8">
        <v>0</v>
      </c>
      <c r="C170" s="8">
        <v>1</v>
      </c>
      <c r="D170" s="8">
        <v>1</v>
      </c>
      <c r="E170" s="8">
        <v>0</v>
      </c>
      <c r="F170" s="8">
        <v>7</v>
      </c>
      <c r="G170" s="8">
        <v>0</v>
      </c>
      <c r="H170" s="8">
        <v>7</v>
      </c>
      <c r="I170" s="8">
        <v>0</v>
      </c>
      <c r="J170" s="8">
        <v>1</v>
      </c>
      <c r="K170" s="8">
        <v>4</v>
      </c>
      <c r="L170" s="8">
        <v>0</v>
      </c>
      <c r="M170" s="8">
        <v>1</v>
      </c>
      <c r="N170" s="8" t="s">
        <v>39</v>
      </c>
      <c r="O170" s="8">
        <v>0</v>
      </c>
      <c r="P170" s="8">
        <v>2</v>
      </c>
      <c r="Q170" s="8">
        <v>4</v>
      </c>
      <c r="R170" s="8">
        <v>0</v>
      </c>
      <c r="S170" s="122" t="s">
        <v>98</v>
      </c>
      <c r="T170" s="86" t="s">
        <v>13</v>
      </c>
      <c r="U170" s="12">
        <v>0</v>
      </c>
      <c r="V170" s="12">
        <v>0</v>
      </c>
      <c r="W170" s="12">
        <v>0</v>
      </c>
      <c r="X170" s="12">
        <v>100</v>
      </c>
      <c r="Y170" s="12">
        <v>100</v>
      </c>
      <c r="Z170" s="12">
        <v>100</v>
      </c>
      <c r="AA170" s="12">
        <f>U170+V170+W170+X170+Y170+Z170</f>
        <v>300</v>
      </c>
      <c r="AB170" s="65">
        <v>2026</v>
      </c>
      <c r="AC170" s="23"/>
      <c r="AD170" s="15"/>
      <c r="AE170" s="15"/>
      <c r="AF170" s="15"/>
      <c r="AG170" s="15"/>
      <c r="AH170" s="15"/>
      <c r="AI170" s="15"/>
    </row>
    <row r="171" spans="2:35" ht="20.25" customHeight="1" x14ac:dyDescent="0.3">
      <c r="B171" s="8">
        <v>0</v>
      </c>
      <c r="C171" s="8">
        <v>1</v>
      </c>
      <c r="D171" s="8">
        <v>1</v>
      </c>
      <c r="E171" s="8">
        <v>0</v>
      </c>
      <c r="F171" s="8">
        <v>7</v>
      </c>
      <c r="G171" s="8">
        <v>0</v>
      </c>
      <c r="H171" s="8">
        <v>7</v>
      </c>
      <c r="I171" s="8">
        <v>0</v>
      </c>
      <c r="J171" s="8">
        <v>1</v>
      </c>
      <c r="K171" s="8">
        <v>4</v>
      </c>
      <c r="L171" s="8">
        <v>0</v>
      </c>
      <c r="M171" s="8">
        <v>1</v>
      </c>
      <c r="N171" s="8">
        <v>1</v>
      </c>
      <c r="O171" s="8">
        <v>0</v>
      </c>
      <c r="P171" s="8">
        <v>2</v>
      </c>
      <c r="Q171" s="8">
        <v>4</v>
      </c>
      <c r="R171" s="8">
        <v>0</v>
      </c>
      <c r="S171" s="82"/>
      <c r="T171" s="85"/>
      <c r="U171" s="12">
        <v>172.6</v>
      </c>
      <c r="V171" s="12">
        <v>172.6</v>
      </c>
      <c r="W171" s="12">
        <v>172.6</v>
      </c>
      <c r="X171" s="12">
        <v>172.6</v>
      </c>
      <c r="Y171" s="12">
        <v>172.6</v>
      </c>
      <c r="Z171" s="12">
        <v>172.6</v>
      </c>
      <c r="AA171" s="12">
        <f>U171+V171+W171+X171+Y171+Z171</f>
        <v>1035.5999999999999</v>
      </c>
      <c r="AB171" s="65">
        <v>2026</v>
      </c>
      <c r="AC171" s="23"/>
      <c r="AD171" s="15"/>
      <c r="AE171" s="15"/>
      <c r="AF171" s="15"/>
      <c r="AG171" s="15"/>
      <c r="AH171" s="15"/>
      <c r="AI171" s="15"/>
    </row>
    <row r="172" spans="2:35" ht="26.25" customHeight="1" x14ac:dyDescent="0.3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64" t="s">
        <v>99</v>
      </c>
      <c r="T172" s="65" t="s">
        <v>28</v>
      </c>
      <c r="U172" s="11">
        <v>4</v>
      </c>
      <c r="V172" s="11">
        <v>4</v>
      </c>
      <c r="W172" s="11">
        <v>4</v>
      </c>
      <c r="X172" s="11">
        <v>4</v>
      </c>
      <c r="Y172" s="11">
        <v>4</v>
      </c>
      <c r="Z172" s="11">
        <v>4</v>
      </c>
      <c r="AA172" s="11">
        <v>4</v>
      </c>
      <c r="AB172" s="65">
        <v>2026</v>
      </c>
      <c r="AC172" s="23"/>
      <c r="AD172" s="15"/>
      <c r="AE172" s="15"/>
      <c r="AF172" s="15"/>
      <c r="AG172" s="15"/>
      <c r="AH172" s="15"/>
      <c r="AI172" s="15"/>
    </row>
    <row r="173" spans="2:35" ht="24.75" customHeight="1" x14ac:dyDescent="0.25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64" t="s">
        <v>100</v>
      </c>
      <c r="T173" s="65" t="s">
        <v>25</v>
      </c>
      <c r="U173" s="11">
        <v>280</v>
      </c>
      <c r="V173" s="11">
        <v>280</v>
      </c>
      <c r="W173" s="11">
        <v>280</v>
      </c>
      <c r="X173" s="11">
        <v>280</v>
      </c>
      <c r="Y173" s="11">
        <v>280</v>
      </c>
      <c r="Z173" s="11">
        <v>280</v>
      </c>
      <c r="AA173" s="11">
        <f>SUM(U173:Z173)</f>
        <v>1680</v>
      </c>
      <c r="AB173" s="65">
        <v>2026</v>
      </c>
      <c r="AC173" s="25"/>
      <c r="AD173" s="15"/>
      <c r="AE173" s="15"/>
      <c r="AF173" s="15"/>
      <c r="AG173" s="15"/>
      <c r="AH173" s="15"/>
      <c r="AI173" s="15"/>
    </row>
    <row r="174" spans="2:35" ht="37.5" customHeight="1" x14ac:dyDescent="0.25">
      <c r="B174" s="8">
        <v>0</v>
      </c>
      <c r="C174" s="8">
        <v>1</v>
      </c>
      <c r="D174" s="8">
        <v>1</v>
      </c>
      <c r="E174" s="8">
        <v>0</v>
      </c>
      <c r="F174" s="8">
        <v>7</v>
      </c>
      <c r="G174" s="8">
        <v>0</v>
      </c>
      <c r="H174" s="8">
        <v>7</v>
      </c>
      <c r="I174" s="8">
        <v>0</v>
      </c>
      <c r="J174" s="8">
        <v>1</v>
      </c>
      <c r="K174" s="8">
        <v>4</v>
      </c>
      <c r="L174" s="8">
        <v>0</v>
      </c>
      <c r="M174" s="8">
        <v>0</v>
      </c>
      <c r="N174" s="8" t="s">
        <v>39</v>
      </c>
      <c r="O174" s="8">
        <v>0</v>
      </c>
      <c r="P174" s="8">
        <v>2</v>
      </c>
      <c r="Q174" s="8">
        <v>4</v>
      </c>
      <c r="R174" s="8">
        <v>0</v>
      </c>
      <c r="S174" s="64" t="s">
        <v>101</v>
      </c>
      <c r="T174" s="65" t="s">
        <v>13</v>
      </c>
      <c r="U174" s="12">
        <v>5281</v>
      </c>
      <c r="V174" s="12">
        <v>1500</v>
      </c>
      <c r="W174" s="12">
        <v>1500</v>
      </c>
      <c r="X174" s="12">
        <v>0</v>
      </c>
      <c r="Y174" s="12">
        <v>0</v>
      </c>
      <c r="Z174" s="12">
        <v>0</v>
      </c>
      <c r="AA174" s="12">
        <f>U174+V174+W174+X174+Y174+Z174</f>
        <v>8281</v>
      </c>
      <c r="AB174" s="65">
        <v>2023</v>
      </c>
      <c r="AC174" s="25"/>
      <c r="AD174" s="15"/>
      <c r="AE174" s="15"/>
      <c r="AF174" s="15"/>
      <c r="AG174" s="15"/>
      <c r="AH174" s="15"/>
      <c r="AI174" s="15"/>
    </row>
    <row r="175" spans="2:35" ht="39.75" customHeight="1" x14ac:dyDescent="0.3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64" t="s">
        <v>102</v>
      </c>
      <c r="T175" s="65" t="s">
        <v>25</v>
      </c>
      <c r="U175" s="11">
        <v>1300</v>
      </c>
      <c r="V175" s="11">
        <v>981</v>
      </c>
      <c r="W175" s="11">
        <v>981</v>
      </c>
      <c r="X175" s="11">
        <v>981</v>
      </c>
      <c r="Y175" s="11">
        <v>981</v>
      </c>
      <c r="Z175" s="11">
        <v>981</v>
      </c>
      <c r="AA175" s="11">
        <f>SUM(U175:Z175)</f>
        <v>6205</v>
      </c>
      <c r="AB175" s="65">
        <v>2026</v>
      </c>
      <c r="AC175" s="23"/>
      <c r="AD175" s="15"/>
      <c r="AE175" s="15"/>
      <c r="AF175" s="15"/>
      <c r="AG175" s="15"/>
      <c r="AH175" s="15"/>
      <c r="AI175" s="15"/>
    </row>
    <row r="176" spans="2:35" ht="76.5" customHeight="1" x14ac:dyDescent="0.25">
      <c r="B176" s="8">
        <v>0</v>
      </c>
      <c r="C176" s="8">
        <v>1</v>
      </c>
      <c r="D176" s="8">
        <v>1</v>
      </c>
      <c r="E176" s="8">
        <v>0</v>
      </c>
      <c r="F176" s="8">
        <v>7</v>
      </c>
      <c r="G176" s="8">
        <v>0</v>
      </c>
      <c r="H176" s="8">
        <v>7</v>
      </c>
      <c r="I176" s="8">
        <v>0</v>
      </c>
      <c r="J176" s="8">
        <v>1</v>
      </c>
      <c r="K176" s="8">
        <v>4</v>
      </c>
      <c r="L176" s="8">
        <v>0</v>
      </c>
      <c r="M176" s="8">
        <v>1</v>
      </c>
      <c r="N176" s="8">
        <v>1</v>
      </c>
      <c r="O176" s="8">
        <v>0</v>
      </c>
      <c r="P176" s="8">
        <v>2</v>
      </c>
      <c r="Q176" s="8">
        <v>4</v>
      </c>
      <c r="R176" s="8">
        <v>0</v>
      </c>
      <c r="S176" s="73" t="s">
        <v>184</v>
      </c>
      <c r="T176" s="65" t="s">
        <v>13</v>
      </c>
      <c r="U176" s="12">
        <v>1457</v>
      </c>
      <c r="V176" s="12">
        <v>1457</v>
      </c>
      <c r="W176" s="12">
        <v>1457</v>
      </c>
      <c r="X176" s="12">
        <v>1457</v>
      </c>
      <c r="Y176" s="12">
        <v>1457</v>
      </c>
      <c r="Z176" s="12">
        <v>1457</v>
      </c>
      <c r="AA176" s="12">
        <f>U176+V176+W176+X176+Y176+Z176</f>
        <v>8742</v>
      </c>
      <c r="AB176" s="65">
        <v>2026</v>
      </c>
      <c r="AC176" s="25"/>
      <c r="AD176" s="15"/>
      <c r="AE176" s="15"/>
      <c r="AF176" s="15"/>
      <c r="AG176" s="15"/>
      <c r="AH176" s="15"/>
      <c r="AI176" s="15"/>
    </row>
    <row r="177" spans="2:35" ht="42.75" customHeight="1" x14ac:dyDescent="0.25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74" t="s">
        <v>183</v>
      </c>
      <c r="T177" s="65" t="s">
        <v>28</v>
      </c>
      <c r="U177" s="11">
        <v>1</v>
      </c>
      <c r="V177" s="11">
        <v>1</v>
      </c>
      <c r="W177" s="11">
        <v>1</v>
      </c>
      <c r="X177" s="11">
        <v>1</v>
      </c>
      <c r="Y177" s="11">
        <v>1</v>
      </c>
      <c r="Z177" s="11">
        <v>1</v>
      </c>
      <c r="AA177" s="11">
        <f>SUM(U177:Z177)</f>
        <v>6</v>
      </c>
      <c r="AB177" s="65">
        <v>2026</v>
      </c>
      <c r="AC177" s="25"/>
      <c r="AD177" s="15"/>
      <c r="AE177" s="15"/>
      <c r="AF177" s="15"/>
      <c r="AG177" s="15"/>
      <c r="AH177" s="15"/>
      <c r="AI177" s="15"/>
    </row>
    <row r="178" spans="2:35" s="15" customFormat="1" ht="54.75" customHeight="1" x14ac:dyDescent="0.3">
      <c r="B178" s="8">
        <v>0</v>
      </c>
      <c r="C178" s="8">
        <v>1</v>
      </c>
      <c r="D178" s="8">
        <v>1</v>
      </c>
      <c r="E178" s="8">
        <v>0</v>
      </c>
      <c r="F178" s="8">
        <v>7</v>
      </c>
      <c r="G178" s="8">
        <v>0</v>
      </c>
      <c r="H178" s="8">
        <v>7</v>
      </c>
      <c r="I178" s="8">
        <v>0</v>
      </c>
      <c r="J178" s="8">
        <v>1</v>
      </c>
      <c r="K178" s="8">
        <v>4</v>
      </c>
      <c r="L178" s="8">
        <v>0</v>
      </c>
      <c r="M178" s="8">
        <v>2</v>
      </c>
      <c r="N178" s="8">
        <v>0</v>
      </c>
      <c r="O178" s="8">
        <v>0</v>
      </c>
      <c r="P178" s="8">
        <v>0</v>
      </c>
      <c r="Q178" s="8">
        <v>0</v>
      </c>
      <c r="R178" s="8">
        <v>0</v>
      </c>
      <c r="S178" s="29" t="s">
        <v>103</v>
      </c>
      <c r="T178" s="65" t="s">
        <v>13</v>
      </c>
      <c r="U178" s="7">
        <f>U180+U181+U183</f>
        <v>13209.6</v>
      </c>
      <c r="V178" s="7">
        <f t="shared" ref="V178:AA178" si="22">V180+V181+V183</f>
        <v>2415.8000000000002</v>
      </c>
      <c r="W178" s="7">
        <f t="shared" si="22"/>
        <v>0</v>
      </c>
      <c r="X178" s="7">
        <f t="shared" si="22"/>
        <v>16800</v>
      </c>
      <c r="Y178" s="7">
        <f t="shared" si="22"/>
        <v>19200</v>
      </c>
      <c r="Z178" s="7">
        <f t="shared" si="22"/>
        <v>21600</v>
      </c>
      <c r="AA178" s="7">
        <f t="shared" si="22"/>
        <v>73225.399999999994</v>
      </c>
      <c r="AB178" s="30">
        <v>2026</v>
      </c>
      <c r="AC178" s="21"/>
    </row>
    <row r="179" spans="2:35" ht="54.75" customHeight="1" x14ac:dyDescent="0.3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64" t="s">
        <v>104</v>
      </c>
      <c r="T179" s="65" t="s">
        <v>17</v>
      </c>
      <c r="U179" s="12">
        <v>80</v>
      </c>
      <c r="V179" s="12">
        <v>80</v>
      </c>
      <c r="W179" s="12">
        <v>80</v>
      </c>
      <c r="X179" s="12">
        <v>80</v>
      </c>
      <c r="Y179" s="12">
        <v>90</v>
      </c>
      <c r="Z179" s="12">
        <v>100</v>
      </c>
      <c r="AA179" s="12">
        <v>100</v>
      </c>
      <c r="AB179" s="65">
        <v>2026</v>
      </c>
      <c r="AC179" s="23"/>
      <c r="AD179" s="15"/>
      <c r="AE179" s="15"/>
      <c r="AF179" s="15"/>
      <c r="AG179" s="15"/>
      <c r="AH179" s="15"/>
      <c r="AI179" s="15"/>
    </row>
    <row r="180" spans="2:35" ht="23.25" customHeight="1" x14ac:dyDescent="0.25">
      <c r="B180" s="8">
        <v>0</v>
      </c>
      <c r="C180" s="8">
        <v>1</v>
      </c>
      <c r="D180" s="8">
        <v>1</v>
      </c>
      <c r="E180" s="8">
        <v>0</v>
      </c>
      <c r="F180" s="8">
        <v>7</v>
      </c>
      <c r="G180" s="8">
        <v>0</v>
      </c>
      <c r="H180" s="8">
        <v>7</v>
      </c>
      <c r="I180" s="8">
        <v>0</v>
      </c>
      <c r="J180" s="8">
        <v>1</v>
      </c>
      <c r="K180" s="8">
        <v>4</v>
      </c>
      <c r="L180" s="8">
        <v>0</v>
      </c>
      <c r="M180" s="8">
        <v>2</v>
      </c>
      <c r="N180" s="8" t="s">
        <v>39</v>
      </c>
      <c r="O180" s="8">
        <v>0</v>
      </c>
      <c r="P180" s="8">
        <v>4</v>
      </c>
      <c r="Q180" s="8">
        <v>5</v>
      </c>
      <c r="R180" s="8">
        <v>0</v>
      </c>
      <c r="S180" s="80" t="s">
        <v>169</v>
      </c>
      <c r="T180" s="83" t="s">
        <v>13</v>
      </c>
      <c r="U180" s="12">
        <v>2811.9</v>
      </c>
      <c r="V180" s="12">
        <v>2415.8000000000002</v>
      </c>
      <c r="W180" s="12">
        <v>0</v>
      </c>
      <c r="X180" s="12">
        <v>2000</v>
      </c>
      <c r="Y180" s="12">
        <v>2400</v>
      </c>
      <c r="Z180" s="12">
        <v>2800</v>
      </c>
      <c r="AA180" s="12">
        <f>U180+V180+W180+X180+Y180+Z180</f>
        <v>12427.7</v>
      </c>
      <c r="AB180" s="65">
        <v>2026</v>
      </c>
      <c r="AC180" s="25"/>
      <c r="AD180" s="15"/>
      <c r="AE180" s="15"/>
      <c r="AF180" s="15"/>
      <c r="AG180" s="15"/>
      <c r="AH180" s="15"/>
      <c r="AI180" s="15"/>
    </row>
    <row r="181" spans="2:35" ht="36" customHeight="1" x14ac:dyDescent="0.25">
      <c r="B181" s="8">
        <v>0</v>
      </c>
      <c r="C181" s="8">
        <v>1</v>
      </c>
      <c r="D181" s="8">
        <v>1</v>
      </c>
      <c r="E181" s="8">
        <v>0</v>
      </c>
      <c r="F181" s="8">
        <v>7</v>
      </c>
      <c r="G181" s="8">
        <v>0</v>
      </c>
      <c r="H181" s="8">
        <v>7</v>
      </c>
      <c r="I181" s="8">
        <v>0</v>
      </c>
      <c r="J181" s="8">
        <v>1</v>
      </c>
      <c r="K181" s="8">
        <v>4</v>
      </c>
      <c r="L181" s="8">
        <v>0</v>
      </c>
      <c r="M181" s="8">
        <v>2</v>
      </c>
      <c r="N181" s="8">
        <v>1</v>
      </c>
      <c r="O181" s="8">
        <v>0</v>
      </c>
      <c r="P181" s="8">
        <v>4</v>
      </c>
      <c r="Q181" s="8">
        <v>5</v>
      </c>
      <c r="R181" s="8">
        <v>0</v>
      </c>
      <c r="S181" s="81"/>
      <c r="T181" s="84"/>
      <c r="U181" s="12">
        <v>5799.1</v>
      </c>
      <c r="V181" s="12">
        <v>0</v>
      </c>
      <c r="W181" s="12">
        <v>0</v>
      </c>
      <c r="X181" s="12">
        <v>8000</v>
      </c>
      <c r="Y181" s="12">
        <v>9600</v>
      </c>
      <c r="Z181" s="12">
        <v>11200</v>
      </c>
      <c r="AA181" s="12">
        <f>U181+V181+W181+X181+Y181+Z181</f>
        <v>34599.1</v>
      </c>
      <c r="AB181" s="65">
        <v>2026</v>
      </c>
      <c r="AC181" s="59"/>
      <c r="AD181" s="15"/>
      <c r="AE181" s="15"/>
      <c r="AF181" s="15"/>
      <c r="AG181" s="15"/>
      <c r="AH181" s="15"/>
      <c r="AI181" s="15"/>
    </row>
    <row r="182" spans="2:35" ht="36.75" customHeight="1" x14ac:dyDescent="0.3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64" t="s">
        <v>105</v>
      </c>
      <c r="T182" s="65" t="s">
        <v>28</v>
      </c>
      <c r="U182" s="11">
        <v>8</v>
      </c>
      <c r="V182" s="11">
        <v>8</v>
      </c>
      <c r="W182" s="11">
        <v>0</v>
      </c>
      <c r="X182" s="11">
        <v>10</v>
      </c>
      <c r="Y182" s="11">
        <v>10</v>
      </c>
      <c r="Z182" s="11">
        <v>10</v>
      </c>
      <c r="AA182" s="11">
        <v>10</v>
      </c>
      <c r="AB182" s="65">
        <v>2026</v>
      </c>
      <c r="AC182" s="23"/>
      <c r="AD182" s="15"/>
      <c r="AE182" s="15"/>
      <c r="AF182" s="15"/>
      <c r="AG182" s="15"/>
      <c r="AH182" s="15"/>
      <c r="AI182" s="15"/>
    </row>
    <row r="183" spans="2:35" ht="57" customHeight="1" x14ac:dyDescent="0.25">
      <c r="B183" s="8">
        <v>0</v>
      </c>
      <c r="C183" s="8">
        <v>1</v>
      </c>
      <c r="D183" s="8">
        <v>1</v>
      </c>
      <c r="E183" s="8">
        <v>0</v>
      </c>
      <c r="F183" s="8">
        <v>7</v>
      </c>
      <c r="G183" s="8">
        <v>0</v>
      </c>
      <c r="H183" s="8">
        <v>7</v>
      </c>
      <c r="I183" s="8">
        <v>0</v>
      </c>
      <c r="J183" s="8">
        <v>1</v>
      </c>
      <c r="K183" s="8">
        <v>4</v>
      </c>
      <c r="L183" s="8">
        <v>0</v>
      </c>
      <c r="M183" s="8">
        <v>2</v>
      </c>
      <c r="N183" s="8">
        <v>9</v>
      </c>
      <c r="O183" s="8">
        <v>9</v>
      </c>
      <c r="P183" s="8">
        <v>9</v>
      </c>
      <c r="Q183" s="8">
        <v>9</v>
      </c>
      <c r="R183" s="8">
        <v>9</v>
      </c>
      <c r="S183" s="64" t="s">
        <v>133</v>
      </c>
      <c r="T183" s="65" t="s">
        <v>13</v>
      </c>
      <c r="U183" s="12">
        <v>4598.6000000000004</v>
      </c>
      <c r="V183" s="12">
        <v>0</v>
      </c>
      <c r="W183" s="12">
        <v>0</v>
      </c>
      <c r="X183" s="12">
        <v>6800</v>
      </c>
      <c r="Y183" s="12">
        <v>7200</v>
      </c>
      <c r="Z183" s="12">
        <v>7600</v>
      </c>
      <c r="AA183" s="12">
        <f>SUM(U183:Z183)</f>
        <v>26198.6</v>
      </c>
      <c r="AB183" s="65">
        <v>2026</v>
      </c>
      <c r="AC183" s="25"/>
      <c r="AD183" s="15"/>
      <c r="AE183" s="15"/>
      <c r="AF183" s="15"/>
      <c r="AG183" s="15"/>
      <c r="AH183" s="15"/>
      <c r="AI183" s="15"/>
    </row>
    <row r="184" spans="2:35" ht="60.75" customHeight="1" x14ac:dyDescent="0.35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64" t="s">
        <v>106</v>
      </c>
      <c r="T184" s="65" t="s">
        <v>17</v>
      </c>
      <c r="U184" s="10">
        <v>80</v>
      </c>
      <c r="V184" s="10">
        <v>0</v>
      </c>
      <c r="W184" s="10">
        <v>0</v>
      </c>
      <c r="X184" s="10">
        <v>80</v>
      </c>
      <c r="Y184" s="10">
        <v>90</v>
      </c>
      <c r="Z184" s="10">
        <v>100</v>
      </c>
      <c r="AA184" s="10">
        <v>100</v>
      </c>
      <c r="AB184" s="65">
        <v>2026</v>
      </c>
      <c r="AC184" s="60"/>
      <c r="AD184" s="15"/>
      <c r="AE184" s="15"/>
      <c r="AF184" s="15"/>
      <c r="AG184" s="15"/>
      <c r="AH184" s="15"/>
      <c r="AI184" s="15"/>
    </row>
    <row r="185" spans="2:35" s="15" customFormat="1" ht="46.5" customHeight="1" x14ac:dyDescent="0.25">
      <c r="B185" s="35">
        <v>0</v>
      </c>
      <c r="C185" s="8">
        <v>1</v>
      </c>
      <c r="D185" s="8">
        <v>1</v>
      </c>
      <c r="E185" s="8">
        <v>0</v>
      </c>
      <c r="F185" s="8">
        <v>7</v>
      </c>
      <c r="G185" s="8">
        <v>0</v>
      </c>
      <c r="H185" s="8">
        <v>9</v>
      </c>
      <c r="I185" s="8">
        <v>0</v>
      </c>
      <c r="J185" s="8">
        <v>1</v>
      </c>
      <c r="K185" s="8">
        <v>5</v>
      </c>
      <c r="L185" s="8">
        <v>0</v>
      </c>
      <c r="M185" s="8">
        <v>0</v>
      </c>
      <c r="N185" s="8">
        <v>0</v>
      </c>
      <c r="O185" s="8">
        <v>0</v>
      </c>
      <c r="P185" s="8">
        <v>0</v>
      </c>
      <c r="Q185" s="8">
        <v>0</v>
      </c>
      <c r="R185" s="8">
        <v>0</v>
      </c>
      <c r="S185" s="29" t="s">
        <v>107</v>
      </c>
      <c r="T185" s="30" t="s">
        <v>13</v>
      </c>
      <c r="U185" s="7">
        <f t="shared" ref="U185:AA185" si="23">U186+U192+U199</f>
        <v>57104.9</v>
      </c>
      <c r="V185" s="7">
        <f t="shared" si="23"/>
        <v>57057.9</v>
      </c>
      <c r="W185" s="7">
        <f t="shared" si="23"/>
        <v>57057.9</v>
      </c>
      <c r="X185" s="7">
        <f t="shared" si="23"/>
        <v>57057.9</v>
      </c>
      <c r="Y185" s="7">
        <f t="shared" si="23"/>
        <v>57057.9</v>
      </c>
      <c r="Z185" s="7">
        <f t="shared" si="23"/>
        <v>57057.9</v>
      </c>
      <c r="AA185" s="7">
        <f t="shared" si="23"/>
        <v>342394.4</v>
      </c>
      <c r="AB185" s="30">
        <v>2026</v>
      </c>
      <c r="AC185" s="24"/>
      <c r="AD185" s="16"/>
    </row>
    <row r="186" spans="2:35" s="15" customFormat="1" ht="36.75" customHeight="1" x14ac:dyDescent="0.25">
      <c r="B186" s="8">
        <v>0</v>
      </c>
      <c r="C186" s="8">
        <v>1</v>
      </c>
      <c r="D186" s="8">
        <v>1</v>
      </c>
      <c r="E186" s="8">
        <v>0</v>
      </c>
      <c r="F186" s="8">
        <v>7</v>
      </c>
      <c r="G186" s="8">
        <v>0</v>
      </c>
      <c r="H186" s="8">
        <v>9</v>
      </c>
      <c r="I186" s="8">
        <v>0</v>
      </c>
      <c r="J186" s="8">
        <v>1</v>
      </c>
      <c r="K186" s="8">
        <v>5</v>
      </c>
      <c r="L186" s="8">
        <v>0</v>
      </c>
      <c r="M186" s="8">
        <v>1</v>
      </c>
      <c r="N186" s="8">
        <v>0</v>
      </c>
      <c r="O186" s="8">
        <v>0</v>
      </c>
      <c r="P186" s="8">
        <v>0</v>
      </c>
      <c r="Q186" s="8">
        <v>0</v>
      </c>
      <c r="R186" s="8">
        <v>0</v>
      </c>
      <c r="S186" s="29" t="s">
        <v>108</v>
      </c>
      <c r="T186" s="65" t="s">
        <v>13</v>
      </c>
      <c r="U186" s="7">
        <f>U188</f>
        <v>7293.1</v>
      </c>
      <c r="V186" s="7">
        <f t="shared" ref="V186:AA186" si="24">V188</f>
        <v>7187.8</v>
      </c>
      <c r="W186" s="7">
        <f t="shared" si="24"/>
        <v>7187.8</v>
      </c>
      <c r="X186" s="7">
        <f t="shared" si="24"/>
        <v>7187.8</v>
      </c>
      <c r="Y186" s="7">
        <f t="shared" si="24"/>
        <v>7187.8</v>
      </c>
      <c r="Z186" s="7">
        <f t="shared" si="24"/>
        <v>7187.8</v>
      </c>
      <c r="AA186" s="7">
        <f t="shared" si="24"/>
        <v>43232.100000000006</v>
      </c>
      <c r="AB186" s="30">
        <v>2026</v>
      </c>
      <c r="AC186" s="24"/>
      <c r="AD186" s="16"/>
    </row>
    <row r="187" spans="2:35" s="15" customFormat="1" ht="54.75" customHeight="1" x14ac:dyDescent="0.25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64" t="s">
        <v>109</v>
      </c>
      <c r="T187" s="65" t="s">
        <v>28</v>
      </c>
      <c r="U187" s="11">
        <v>144</v>
      </c>
      <c r="V187" s="11">
        <v>144</v>
      </c>
      <c r="W187" s="11">
        <v>144</v>
      </c>
      <c r="X187" s="11">
        <v>144</v>
      </c>
      <c r="Y187" s="11">
        <v>144</v>
      </c>
      <c r="Z187" s="11">
        <v>144</v>
      </c>
      <c r="AA187" s="11">
        <v>144</v>
      </c>
      <c r="AB187" s="65">
        <v>2026</v>
      </c>
      <c r="AC187" s="25"/>
    </row>
    <row r="188" spans="2:35" ht="24" customHeight="1" x14ac:dyDescent="0.3">
      <c r="B188" s="8">
        <v>0</v>
      </c>
      <c r="C188" s="8">
        <v>1</v>
      </c>
      <c r="D188" s="8">
        <v>1</v>
      </c>
      <c r="E188" s="8">
        <v>0</v>
      </c>
      <c r="F188" s="8">
        <v>7</v>
      </c>
      <c r="G188" s="8">
        <v>0</v>
      </c>
      <c r="H188" s="8">
        <v>9</v>
      </c>
      <c r="I188" s="8">
        <v>0</v>
      </c>
      <c r="J188" s="8">
        <v>1</v>
      </c>
      <c r="K188" s="8">
        <v>5</v>
      </c>
      <c r="L188" s="8">
        <v>0</v>
      </c>
      <c r="M188" s="8">
        <v>1</v>
      </c>
      <c r="N188" s="8">
        <v>9</v>
      </c>
      <c r="O188" s="8">
        <v>9</v>
      </c>
      <c r="P188" s="8">
        <v>9</v>
      </c>
      <c r="Q188" s="8">
        <v>9</v>
      </c>
      <c r="R188" s="8">
        <v>9</v>
      </c>
      <c r="S188" s="72" t="s">
        <v>110</v>
      </c>
      <c r="T188" s="65" t="s">
        <v>13</v>
      </c>
      <c r="U188" s="12">
        <v>7293.1</v>
      </c>
      <c r="V188" s="12">
        <v>7187.8</v>
      </c>
      <c r="W188" s="12">
        <v>7187.8</v>
      </c>
      <c r="X188" s="12">
        <v>7187.8</v>
      </c>
      <c r="Y188" s="12">
        <v>7187.8</v>
      </c>
      <c r="Z188" s="12">
        <v>7187.8</v>
      </c>
      <c r="AA188" s="12">
        <f>U188+V188+W188+X188+Y188+Z188</f>
        <v>43232.100000000006</v>
      </c>
      <c r="AB188" s="65">
        <v>2026</v>
      </c>
      <c r="AC188" s="43"/>
      <c r="AD188" s="15"/>
      <c r="AE188" s="15"/>
      <c r="AF188" s="15"/>
      <c r="AG188" s="15"/>
      <c r="AH188" s="15"/>
      <c r="AI188" s="15"/>
    </row>
    <row r="189" spans="2:35" ht="38.25" customHeight="1" x14ac:dyDescent="0.25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64" t="s">
        <v>111</v>
      </c>
      <c r="T189" s="65" t="s">
        <v>17</v>
      </c>
      <c r="U189" s="10">
        <v>100</v>
      </c>
      <c r="V189" s="10">
        <v>100</v>
      </c>
      <c r="W189" s="10">
        <v>100</v>
      </c>
      <c r="X189" s="10">
        <v>100</v>
      </c>
      <c r="Y189" s="10">
        <v>100</v>
      </c>
      <c r="Z189" s="10">
        <v>100</v>
      </c>
      <c r="AA189" s="10">
        <v>100</v>
      </c>
      <c r="AB189" s="65">
        <v>2026</v>
      </c>
      <c r="AC189" s="25"/>
      <c r="AD189" s="15"/>
      <c r="AE189" s="15"/>
      <c r="AF189" s="15"/>
      <c r="AG189" s="15"/>
      <c r="AH189" s="15"/>
      <c r="AI189" s="15"/>
    </row>
    <row r="190" spans="2:35" ht="46.5" customHeight="1" x14ac:dyDescent="0.25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68" t="s">
        <v>130</v>
      </c>
      <c r="T190" s="69" t="s">
        <v>30</v>
      </c>
      <c r="U190" s="65">
        <v>1</v>
      </c>
      <c r="V190" s="65">
        <v>1</v>
      </c>
      <c r="W190" s="65">
        <v>1</v>
      </c>
      <c r="X190" s="65">
        <v>1</v>
      </c>
      <c r="Y190" s="65">
        <v>1</v>
      </c>
      <c r="Z190" s="65">
        <v>1</v>
      </c>
      <c r="AA190" s="65">
        <v>1</v>
      </c>
      <c r="AB190" s="65">
        <v>2026</v>
      </c>
      <c r="AC190" s="25"/>
      <c r="AD190" s="15"/>
      <c r="AE190" s="15"/>
      <c r="AF190" s="15"/>
      <c r="AG190" s="15"/>
      <c r="AH190" s="15"/>
      <c r="AI190" s="15"/>
    </row>
    <row r="191" spans="2:35" ht="52.5" customHeight="1" x14ac:dyDescent="0.25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68" t="s">
        <v>131</v>
      </c>
      <c r="T191" s="69" t="s">
        <v>17</v>
      </c>
      <c r="U191" s="10">
        <v>100</v>
      </c>
      <c r="V191" s="10">
        <v>100</v>
      </c>
      <c r="W191" s="10">
        <v>100</v>
      </c>
      <c r="X191" s="10">
        <v>100</v>
      </c>
      <c r="Y191" s="10">
        <v>100</v>
      </c>
      <c r="Z191" s="10">
        <v>100</v>
      </c>
      <c r="AA191" s="10">
        <v>100</v>
      </c>
      <c r="AB191" s="65">
        <v>2026</v>
      </c>
      <c r="AC191" s="25"/>
      <c r="AD191" s="15"/>
      <c r="AE191" s="15"/>
      <c r="AF191" s="15"/>
      <c r="AG191" s="15"/>
      <c r="AH191" s="15"/>
      <c r="AI191" s="15"/>
    </row>
    <row r="192" spans="2:35" s="15" customFormat="1" ht="48.75" customHeight="1" x14ac:dyDescent="0.25">
      <c r="B192" s="8">
        <v>0</v>
      </c>
      <c r="C192" s="8">
        <v>1</v>
      </c>
      <c r="D192" s="8">
        <v>1</v>
      </c>
      <c r="E192" s="8">
        <v>0</v>
      </c>
      <c r="F192" s="8">
        <v>7</v>
      </c>
      <c r="G192" s="8">
        <v>0</v>
      </c>
      <c r="H192" s="8">
        <v>9</v>
      </c>
      <c r="I192" s="8">
        <v>0</v>
      </c>
      <c r="J192" s="8">
        <v>1</v>
      </c>
      <c r="K192" s="8">
        <v>5</v>
      </c>
      <c r="L192" s="8">
        <v>0</v>
      </c>
      <c r="M192" s="8">
        <v>2</v>
      </c>
      <c r="N192" s="8">
        <v>0</v>
      </c>
      <c r="O192" s="8">
        <v>0</v>
      </c>
      <c r="P192" s="8">
        <v>0</v>
      </c>
      <c r="Q192" s="8">
        <v>0</v>
      </c>
      <c r="R192" s="8">
        <v>0</v>
      </c>
      <c r="S192" s="29" t="s">
        <v>112</v>
      </c>
      <c r="T192" s="65" t="s">
        <v>13</v>
      </c>
      <c r="U192" s="7">
        <f t="shared" ref="U192:AA192" si="25">U194+U195</f>
        <v>36136.800000000003</v>
      </c>
      <c r="V192" s="7">
        <f t="shared" si="25"/>
        <v>36195.1</v>
      </c>
      <c r="W192" s="7">
        <f t="shared" si="25"/>
        <v>36195.1</v>
      </c>
      <c r="X192" s="7">
        <f t="shared" si="25"/>
        <v>36195.1</v>
      </c>
      <c r="Y192" s="7">
        <f t="shared" si="25"/>
        <v>36195.1</v>
      </c>
      <c r="Z192" s="7">
        <f t="shared" si="25"/>
        <v>36195.1</v>
      </c>
      <c r="AA192" s="7">
        <f t="shared" si="25"/>
        <v>217112.30000000002</v>
      </c>
      <c r="AB192" s="30">
        <v>2026</v>
      </c>
      <c r="AC192" s="25"/>
    </row>
    <row r="193" spans="1:35" s="15" customFormat="1" ht="83.25" customHeight="1" x14ac:dyDescent="0.25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64" t="s">
        <v>113</v>
      </c>
      <c r="T193" s="65" t="s">
        <v>28</v>
      </c>
      <c r="U193" s="11">
        <v>66</v>
      </c>
      <c r="V193" s="11">
        <v>66</v>
      </c>
      <c r="W193" s="11">
        <v>66</v>
      </c>
      <c r="X193" s="11">
        <v>66</v>
      </c>
      <c r="Y193" s="11">
        <v>66</v>
      </c>
      <c r="Z193" s="11">
        <v>66</v>
      </c>
      <c r="AA193" s="11">
        <v>66</v>
      </c>
      <c r="AB193" s="65">
        <v>2026</v>
      </c>
      <c r="AC193" s="25"/>
    </row>
    <row r="194" spans="1:35" ht="27" customHeight="1" x14ac:dyDescent="0.3">
      <c r="B194" s="8">
        <v>0</v>
      </c>
      <c r="C194" s="8">
        <v>1</v>
      </c>
      <c r="D194" s="8">
        <v>1</v>
      </c>
      <c r="E194" s="8">
        <v>0</v>
      </c>
      <c r="F194" s="8">
        <v>7</v>
      </c>
      <c r="G194" s="8">
        <v>0</v>
      </c>
      <c r="H194" s="8">
        <v>9</v>
      </c>
      <c r="I194" s="8">
        <v>0</v>
      </c>
      <c r="J194" s="8">
        <v>1</v>
      </c>
      <c r="K194" s="8">
        <v>5</v>
      </c>
      <c r="L194" s="8">
        <v>0</v>
      </c>
      <c r="M194" s="8">
        <v>2</v>
      </c>
      <c r="N194" s="8">
        <v>9</v>
      </c>
      <c r="O194" s="8">
        <v>9</v>
      </c>
      <c r="P194" s="8">
        <v>9</v>
      </c>
      <c r="Q194" s="8">
        <v>9</v>
      </c>
      <c r="R194" s="8">
        <v>9</v>
      </c>
      <c r="S194" s="118" t="s">
        <v>114</v>
      </c>
      <c r="T194" s="86" t="s">
        <v>13</v>
      </c>
      <c r="U194" s="12">
        <v>36131.4</v>
      </c>
      <c r="V194" s="12">
        <v>36189.699999999997</v>
      </c>
      <c r="W194" s="12">
        <v>36189.699999999997</v>
      </c>
      <c r="X194" s="12">
        <v>36189.699999999997</v>
      </c>
      <c r="Y194" s="12">
        <v>36189.699999999997</v>
      </c>
      <c r="Z194" s="12">
        <v>36189.699999999997</v>
      </c>
      <c r="AA194" s="12">
        <f>U194+V194+W194+X194+Y194+Z194</f>
        <v>217079.90000000002</v>
      </c>
      <c r="AB194" s="65">
        <v>2026</v>
      </c>
      <c r="AC194" s="43"/>
      <c r="AD194" s="15"/>
      <c r="AE194" s="15"/>
      <c r="AF194" s="15"/>
      <c r="AG194" s="15"/>
      <c r="AH194" s="15"/>
      <c r="AI194" s="15"/>
    </row>
    <row r="195" spans="1:35" ht="33" customHeight="1" x14ac:dyDescent="0.25">
      <c r="B195" s="8">
        <v>0</v>
      </c>
      <c r="C195" s="8">
        <v>1</v>
      </c>
      <c r="D195" s="8">
        <v>1</v>
      </c>
      <c r="E195" s="8">
        <v>1</v>
      </c>
      <c r="F195" s="8">
        <v>0</v>
      </c>
      <c r="G195" s="8">
        <v>0</v>
      </c>
      <c r="H195" s="8">
        <v>4</v>
      </c>
      <c r="I195" s="8">
        <v>0</v>
      </c>
      <c r="J195" s="8">
        <v>1</v>
      </c>
      <c r="K195" s="8">
        <v>5</v>
      </c>
      <c r="L195" s="8">
        <v>0</v>
      </c>
      <c r="M195" s="8">
        <v>2</v>
      </c>
      <c r="N195" s="8">
        <v>9</v>
      </c>
      <c r="O195" s="8">
        <v>9</v>
      </c>
      <c r="P195" s="8">
        <v>9</v>
      </c>
      <c r="Q195" s="8">
        <v>9</v>
      </c>
      <c r="R195" s="8">
        <v>9</v>
      </c>
      <c r="S195" s="119"/>
      <c r="T195" s="85"/>
      <c r="U195" s="12">
        <v>5.4</v>
      </c>
      <c r="V195" s="12">
        <v>5.4</v>
      </c>
      <c r="W195" s="12">
        <v>5.4</v>
      </c>
      <c r="X195" s="12">
        <v>5.4</v>
      </c>
      <c r="Y195" s="12">
        <v>5.4</v>
      </c>
      <c r="Z195" s="12">
        <v>5.4</v>
      </c>
      <c r="AA195" s="12">
        <f>U195+V195+W195+X195+Y195+Z195</f>
        <v>32.4</v>
      </c>
      <c r="AB195" s="65">
        <v>2026</v>
      </c>
      <c r="AC195" s="25"/>
      <c r="AD195" s="15"/>
      <c r="AE195" s="15"/>
      <c r="AF195" s="15"/>
      <c r="AG195" s="15"/>
      <c r="AH195" s="15"/>
      <c r="AI195" s="15"/>
    </row>
    <row r="196" spans="1:35" ht="44.25" customHeight="1" x14ac:dyDescent="0.25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64" t="s">
        <v>111</v>
      </c>
      <c r="T196" s="65" t="s">
        <v>17</v>
      </c>
      <c r="U196" s="10">
        <v>100</v>
      </c>
      <c r="V196" s="10">
        <v>100</v>
      </c>
      <c r="W196" s="10">
        <v>100</v>
      </c>
      <c r="X196" s="10">
        <v>100</v>
      </c>
      <c r="Y196" s="10">
        <v>100</v>
      </c>
      <c r="Z196" s="10">
        <v>100</v>
      </c>
      <c r="AA196" s="10">
        <v>100</v>
      </c>
      <c r="AB196" s="65">
        <v>2026</v>
      </c>
      <c r="AC196" s="25"/>
      <c r="AD196" s="15"/>
      <c r="AE196" s="15"/>
      <c r="AF196" s="15"/>
      <c r="AG196" s="15"/>
      <c r="AH196" s="15"/>
      <c r="AI196" s="15"/>
    </row>
    <row r="197" spans="1:35" ht="53.25" customHeight="1" x14ac:dyDescent="0.25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64" t="s">
        <v>115</v>
      </c>
      <c r="T197" s="65" t="s">
        <v>30</v>
      </c>
      <c r="U197" s="65">
        <v>1</v>
      </c>
      <c r="V197" s="65">
        <v>1</v>
      </c>
      <c r="W197" s="65">
        <v>1</v>
      </c>
      <c r="X197" s="65">
        <v>1</v>
      </c>
      <c r="Y197" s="65">
        <v>1</v>
      </c>
      <c r="Z197" s="65">
        <v>1</v>
      </c>
      <c r="AA197" s="65">
        <v>1</v>
      </c>
      <c r="AB197" s="65">
        <v>2026</v>
      </c>
      <c r="AC197" s="25"/>
      <c r="AD197" s="15"/>
      <c r="AE197" s="15"/>
      <c r="AF197" s="15"/>
      <c r="AG197" s="15"/>
      <c r="AH197" s="15"/>
      <c r="AI197" s="15"/>
    </row>
    <row r="198" spans="1:35" ht="37.5" customHeight="1" x14ac:dyDescent="0.25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64" t="s">
        <v>116</v>
      </c>
      <c r="T198" s="65" t="s">
        <v>17</v>
      </c>
      <c r="U198" s="10">
        <v>100</v>
      </c>
      <c r="V198" s="10">
        <v>100</v>
      </c>
      <c r="W198" s="10">
        <v>100</v>
      </c>
      <c r="X198" s="10">
        <v>100</v>
      </c>
      <c r="Y198" s="10">
        <v>100</v>
      </c>
      <c r="Z198" s="10">
        <v>100</v>
      </c>
      <c r="AA198" s="10">
        <v>100</v>
      </c>
      <c r="AB198" s="65">
        <v>2026</v>
      </c>
      <c r="AC198" s="25"/>
      <c r="AD198" s="15"/>
      <c r="AE198" s="15"/>
      <c r="AF198" s="15"/>
      <c r="AG198" s="15"/>
      <c r="AH198" s="15"/>
      <c r="AI198" s="15"/>
    </row>
    <row r="199" spans="1:35" s="15" customFormat="1" ht="60" customHeight="1" x14ac:dyDescent="0.25">
      <c r="B199" s="8">
        <v>0</v>
      </c>
      <c r="C199" s="8">
        <v>1</v>
      </c>
      <c r="D199" s="8">
        <v>1</v>
      </c>
      <c r="E199" s="8">
        <v>0</v>
      </c>
      <c r="F199" s="8">
        <v>7</v>
      </c>
      <c r="G199" s="8">
        <v>0</v>
      </c>
      <c r="H199" s="8">
        <v>9</v>
      </c>
      <c r="I199" s="8">
        <v>0</v>
      </c>
      <c r="J199" s="8">
        <v>1</v>
      </c>
      <c r="K199" s="8">
        <v>5</v>
      </c>
      <c r="L199" s="8">
        <v>0</v>
      </c>
      <c r="M199" s="8">
        <v>3</v>
      </c>
      <c r="N199" s="8">
        <v>0</v>
      </c>
      <c r="O199" s="8">
        <v>0</v>
      </c>
      <c r="P199" s="8">
        <v>0</v>
      </c>
      <c r="Q199" s="8">
        <v>0</v>
      </c>
      <c r="R199" s="8">
        <v>0</v>
      </c>
      <c r="S199" s="29" t="s">
        <v>117</v>
      </c>
      <c r="T199" s="65" t="s">
        <v>13</v>
      </c>
      <c r="U199" s="7">
        <f>U201</f>
        <v>13675</v>
      </c>
      <c r="V199" s="7">
        <f t="shared" ref="V199:AA199" si="26">V201</f>
        <v>13675</v>
      </c>
      <c r="W199" s="7">
        <f t="shared" si="26"/>
        <v>13675</v>
      </c>
      <c r="X199" s="7">
        <f t="shared" si="26"/>
        <v>13675</v>
      </c>
      <c r="Y199" s="7">
        <f t="shared" si="26"/>
        <v>13675</v>
      </c>
      <c r="Z199" s="7">
        <f t="shared" si="26"/>
        <v>13675</v>
      </c>
      <c r="AA199" s="7">
        <f t="shared" si="26"/>
        <v>82050</v>
      </c>
      <c r="AB199" s="30">
        <v>2026</v>
      </c>
      <c r="AC199" s="25"/>
    </row>
    <row r="200" spans="1:35" s="15" customFormat="1" ht="59.25" customHeight="1" x14ac:dyDescent="0.25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64" t="s">
        <v>118</v>
      </c>
      <c r="T200" s="65" t="s">
        <v>17</v>
      </c>
      <c r="U200" s="10">
        <v>100</v>
      </c>
      <c r="V200" s="10">
        <v>100</v>
      </c>
      <c r="W200" s="10">
        <v>100</v>
      </c>
      <c r="X200" s="10">
        <v>100</v>
      </c>
      <c r="Y200" s="10">
        <v>100</v>
      </c>
      <c r="Z200" s="10">
        <v>100</v>
      </c>
      <c r="AA200" s="10">
        <v>100</v>
      </c>
      <c r="AB200" s="65">
        <v>2026</v>
      </c>
      <c r="AC200" s="25"/>
    </row>
    <row r="201" spans="1:35" ht="22.5" customHeight="1" x14ac:dyDescent="0.25">
      <c r="B201" s="8">
        <v>0</v>
      </c>
      <c r="C201" s="8">
        <v>1</v>
      </c>
      <c r="D201" s="8">
        <v>1</v>
      </c>
      <c r="E201" s="8">
        <v>0</v>
      </c>
      <c r="F201" s="8">
        <v>7</v>
      </c>
      <c r="G201" s="8">
        <v>0</v>
      </c>
      <c r="H201" s="8">
        <v>9</v>
      </c>
      <c r="I201" s="8">
        <v>0</v>
      </c>
      <c r="J201" s="8">
        <v>1</v>
      </c>
      <c r="K201" s="8">
        <v>5</v>
      </c>
      <c r="L201" s="8">
        <v>0</v>
      </c>
      <c r="M201" s="8">
        <v>3</v>
      </c>
      <c r="N201" s="8">
        <v>9</v>
      </c>
      <c r="O201" s="8">
        <v>9</v>
      </c>
      <c r="P201" s="8">
        <v>9</v>
      </c>
      <c r="Q201" s="8">
        <v>9</v>
      </c>
      <c r="R201" s="8">
        <v>9</v>
      </c>
      <c r="S201" s="64" t="s">
        <v>119</v>
      </c>
      <c r="T201" s="65" t="s">
        <v>13</v>
      </c>
      <c r="U201" s="12">
        <v>13675</v>
      </c>
      <c r="V201" s="12">
        <v>13675</v>
      </c>
      <c r="W201" s="12">
        <v>13675</v>
      </c>
      <c r="X201" s="12">
        <v>13675</v>
      </c>
      <c r="Y201" s="12">
        <v>13675</v>
      </c>
      <c r="Z201" s="12">
        <v>13675</v>
      </c>
      <c r="AA201" s="12">
        <f>U201+V201+W201+X201+Y201+Z201</f>
        <v>82050</v>
      </c>
      <c r="AB201" s="65">
        <v>2026</v>
      </c>
      <c r="AC201" s="25"/>
      <c r="AD201" s="15"/>
      <c r="AE201" s="15"/>
      <c r="AF201" s="15"/>
      <c r="AG201" s="15"/>
      <c r="AH201" s="15"/>
      <c r="AI201" s="15"/>
    </row>
    <row r="202" spans="1:35" ht="40.5" customHeight="1" x14ac:dyDescent="0.25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64" t="s">
        <v>111</v>
      </c>
      <c r="T202" s="65" t="s">
        <v>17</v>
      </c>
      <c r="U202" s="10">
        <v>100</v>
      </c>
      <c r="V202" s="10">
        <v>100</v>
      </c>
      <c r="W202" s="10">
        <v>100</v>
      </c>
      <c r="X202" s="10">
        <v>100</v>
      </c>
      <c r="Y202" s="10">
        <v>100</v>
      </c>
      <c r="Z202" s="10">
        <v>100</v>
      </c>
      <c r="AA202" s="10">
        <v>100</v>
      </c>
      <c r="AB202" s="65">
        <v>2026</v>
      </c>
      <c r="AC202" s="25"/>
      <c r="AD202" s="15"/>
      <c r="AE202" s="15"/>
      <c r="AF202" s="15"/>
      <c r="AG202" s="15"/>
      <c r="AH202" s="15"/>
      <c r="AI202" s="15"/>
    </row>
    <row r="203" spans="1:35" ht="37.5" x14ac:dyDescent="0.25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64" t="s">
        <v>120</v>
      </c>
      <c r="T203" s="65" t="s">
        <v>30</v>
      </c>
      <c r="U203" s="65">
        <v>1</v>
      </c>
      <c r="V203" s="65">
        <v>1</v>
      </c>
      <c r="W203" s="65">
        <v>1</v>
      </c>
      <c r="X203" s="65">
        <v>1</v>
      </c>
      <c r="Y203" s="65">
        <v>1</v>
      </c>
      <c r="Z203" s="65">
        <v>1</v>
      </c>
      <c r="AA203" s="65">
        <v>1</v>
      </c>
      <c r="AB203" s="65">
        <v>2026</v>
      </c>
      <c r="AC203" s="25"/>
      <c r="AD203" s="15"/>
      <c r="AE203" s="15"/>
      <c r="AF203" s="15"/>
      <c r="AG203" s="15"/>
      <c r="AH203" s="15"/>
      <c r="AI203" s="15"/>
    </row>
    <row r="204" spans="1:35" ht="56.25" customHeight="1" x14ac:dyDescent="0.25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64" t="s">
        <v>121</v>
      </c>
      <c r="T204" s="65" t="s">
        <v>28</v>
      </c>
      <c r="U204" s="11">
        <v>146</v>
      </c>
      <c r="V204" s="11">
        <v>147</v>
      </c>
      <c r="W204" s="11">
        <v>147</v>
      </c>
      <c r="X204" s="11">
        <v>147</v>
      </c>
      <c r="Y204" s="11">
        <v>147</v>
      </c>
      <c r="Z204" s="11">
        <v>147</v>
      </c>
      <c r="AA204" s="11">
        <v>147</v>
      </c>
      <c r="AB204" s="65">
        <v>2026</v>
      </c>
      <c r="AC204" s="25"/>
      <c r="AD204" s="15"/>
      <c r="AE204" s="15"/>
      <c r="AF204" s="15"/>
      <c r="AG204" s="15"/>
      <c r="AH204" s="15"/>
      <c r="AI204" s="15"/>
    </row>
    <row r="205" spans="1:35" x14ac:dyDescent="0.25"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7"/>
      <c r="T205" s="67"/>
      <c r="U205" s="38"/>
      <c r="V205" s="38"/>
      <c r="W205" s="38"/>
      <c r="X205" s="38"/>
      <c r="Y205" s="38"/>
      <c r="Z205" s="38"/>
      <c r="AA205" s="38"/>
      <c r="AB205" s="67" t="s">
        <v>122</v>
      </c>
      <c r="AC205" s="25"/>
      <c r="AD205" s="15"/>
      <c r="AE205" s="15"/>
      <c r="AF205" s="15"/>
      <c r="AG205" s="15"/>
      <c r="AH205" s="15"/>
      <c r="AI205" s="15"/>
    </row>
    <row r="206" spans="1:35" ht="171.75" customHeight="1" x14ac:dyDescent="0.25">
      <c r="B206" s="126" t="s">
        <v>170</v>
      </c>
      <c r="C206" s="126"/>
      <c r="D206" s="126"/>
      <c r="E206" s="126"/>
      <c r="F206" s="126"/>
      <c r="G206" s="126"/>
      <c r="H206" s="126"/>
      <c r="I206" s="126"/>
      <c r="J206" s="126"/>
      <c r="K206" s="126"/>
      <c r="L206" s="126"/>
      <c r="M206" s="126"/>
      <c r="N206" s="126"/>
      <c r="O206" s="126"/>
      <c r="P206" s="126"/>
      <c r="Q206" s="126"/>
      <c r="R206" s="126"/>
      <c r="S206" s="126"/>
      <c r="T206" s="126"/>
      <c r="U206" s="126"/>
      <c r="V206" s="126"/>
      <c r="W206" s="126"/>
      <c r="X206" s="126"/>
      <c r="Y206" s="126"/>
      <c r="Z206" s="126"/>
      <c r="AA206" s="126"/>
      <c r="AB206" s="126"/>
      <c r="AC206" s="25"/>
      <c r="AD206" s="15"/>
      <c r="AE206" s="15"/>
      <c r="AF206" s="15"/>
      <c r="AG206" s="15"/>
      <c r="AH206" s="15"/>
      <c r="AI206" s="15"/>
    </row>
    <row r="207" spans="1:35" ht="16.5" customHeight="1" x14ac:dyDescent="0.3">
      <c r="A207" s="3"/>
      <c r="B207" s="39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40" t="s">
        <v>15</v>
      </c>
      <c r="W207" s="15"/>
      <c r="X207" s="15"/>
      <c r="Y207" s="15"/>
      <c r="Z207" s="15"/>
      <c r="AA207" s="15"/>
      <c r="AB207" s="41"/>
      <c r="AC207" s="25"/>
      <c r="AD207" s="15"/>
      <c r="AE207" s="15"/>
      <c r="AF207" s="15"/>
      <c r="AG207" s="15"/>
      <c r="AH207" s="15"/>
      <c r="AI207" s="15"/>
    </row>
    <row r="208" spans="1:35" x14ac:dyDescent="0.25">
      <c r="A208" s="3"/>
      <c r="B208" s="121" t="s">
        <v>182</v>
      </c>
      <c r="C208" s="121"/>
      <c r="D208" s="121"/>
      <c r="E208" s="121"/>
      <c r="F208" s="121"/>
      <c r="G208" s="121"/>
      <c r="H208" s="121"/>
      <c r="I208" s="121"/>
      <c r="J208" s="121"/>
      <c r="K208" s="121"/>
      <c r="L208" s="121"/>
      <c r="M208" s="121"/>
      <c r="N208" s="121"/>
      <c r="O208" s="121"/>
      <c r="P208" s="121"/>
      <c r="Q208" s="121"/>
      <c r="R208" s="121"/>
      <c r="S208" s="121"/>
      <c r="T208" s="121"/>
      <c r="U208" s="121"/>
      <c r="V208" s="121"/>
      <c r="W208" s="121"/>
      <c r="X208" s="121"/>
      <c r="Y208" s="121"/>
      <c r="Z208" s="121"/>
      <c r="AA208" s="121"/>
      <c r="AB208" s="121"/>
      <c r="AC208" s="25"/>
      <c r="AD208" s="15"/>
      <c r="AE208" s="15"/>
      <c r="AF208" s="15"/>
      <c r="AG208" s="15"/>
      <c r="AH208" s="15"/>
      <c r="AI208" s="15"/>
    </row>
    <row r="209" spans="1:28" ht="1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AB209" s="4"/>
    </row>
    <row r="210" spans="1:28" ht="1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AB210" s="4"/>
    </row>
    <row r="211" spans="1:28" ht="27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AB211" s="4"/>
    </row>
    <row r="212" spans="1:28" x14ac:dyDescent="0.3">
      <c r="X212" s="5"/>
      <c r="Y212" s="5"/>
      <c r="Z212" s="5"/>
    </row>
    <row r="213" spans="1:28" x14ac:dyDescent="0.3">
      <c r="X213" s="6"/>
      <c r="Y213" s="6"/>
      <c r="Z213" s="6"/>
    </row>
    <row r="214" spans="1:28" x14ac:dyDescent="0.3">
      <c r="X214" s="5"/>
      <c r="Y214" s="5"/>
      <c r="Z214" s="5"/>
    </row>
  </sheetData>
  <mergeCells count="64">
    <mergeCell ref="AD40:AI40"/>
    <mergeCell ref="AC95:AF95"/>
    <mergeCell ref="S194:S195"/>
    <mergeCell ref="T194:T195"/>
    <mergeCell ref="B206:AB206"/>
    <mergeCell ref="S166:S167"/>
    <mergeCell ref="T166:T167"/>
    <mergeCell ref="T118:T119"/>
    <mergeCell ref="S129:S130"/>
    <mergeCell ref="T129:T130"/>
    <mergeCell ref="S134:S135"/>
    <mergeCell ref="S59:S62"/>
    <mergeCell ref="T59:T62"/>
    <mergeCell ref="T134:T135"/>
    <mergeCell ref="S74:S75"/>
    <mergeCell ref="S105:S106"/>
    <mergeCell ref="B208:AB208"/>
    <mergeCell ref="S170:S171"/>
    <mergeCell ref="T170:T171"/>
    <mergeCell ref="S180:S181"/>
    <mergeCell ref="T180:T181"/>
    <mergeCell ref="S35:S37"/>
    <mergeCell ref="T35:T37"/>
    <mergeCell ref="S46:S47"/>
    <mergeCell ref="T46:T47"/>
    <mergeCell ref="S54:S57"/>
    <mergeCell ref="T54:T57"/>
    <mergeCell ref="I7:R7"/>
    <mergeCell ref="S20:S22"/>
    <mergeCell ref="T20:T22"/>
    <mergeCell ref="S25:S28"/>
    <mergeCell ref="T25:T28"/>
    <mergeCell ref="S161:S163"/>
    <mergeCell ref="T161:T163"/>
    <mergeCell ref="S123:S124"/>
    <mergeCell ref="T123:T124"/>
    <mergeCell ref="B1:AB1"/>
    <mergeCell ref="B2:AB2"/>
    <mergeCell ref="B4:AB4"/>
    <mergeCell ref="B5:AB5"/>
    <mergeCell ref="B6:D7"/>
    <mergeCell ref="E6:R6"/>
    <mergeCell ref="S6:S7"/>
    <mergeCell ref="T6:T7"/>
    <mergeCell ref="U6:Z6"/>
    <mergeCell ref="AA6:AB6"/>
    <mergeCell ref="E7:F7"/>
    <mergeCell ref="G7:H7"/>
    <mergeCell ref="AC165:AC166"/>
    <mergeCell ref="AC42:AG42"/>
    <mergeCell ref="AC115:AG115"/>
    <mergeCell ref="S156:S158"/>
    <mergeCell ref="T156:T158"/>
    <mergeCell ref="T74:T75"/>
    <mergeCell ref="S64:S67"/>
    <mergeCell ref="T64:T67"/>
    <mergeCell ref="T105:T106"/>
    <mergeCell ref="S112:S114"/>
    <mergeCell ref="T112:T114"/>
    <mergeCell ref="S84:S85"/>
    <mergeCell ref="T84:T85"/>
    <mergeCell ref="S87:S89"/>
    <mergeCell ref="T87:T89"/>
    <mergeCell ref="S118:S119"/>
  </mergeCells>
  <pageMargins left="0.78740157480314965" right="0.39370078740157483" top="0.78740157480314965" bottom="0.78740157480314965" header="0.51181102362204722" footer="0.51181102362204722"/>
  <pageSetup paperSize="9" scale="42" fitToHeight="0" orientation="landscape" r:id="rId1"/>
  <headerFooter differentFirst="1">
    <oddHeader>&amp;C&amp;P</oddHeader>
  </headerFooter>
  <rowBreaks count="7" manualBreakCount="7">
    <brk id="24" max="27" man="1"/>
    <brk id="51" max="27" man="1"/>
    <brk id="82" max="27" man="1"/>
    <brk id="116" max="27" man="1"/>
    <brk id="144" max="27" man="1"/>
    <brk id="177" max="27" man="1"/>
    <brk id="200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Лист1!Excel_BuiltIn_Print_Titles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Сазонова Елена Анатольевна</dc:creator>
  <cp:lastModifiedBy>Роман</cp:lastModifiedBy>
  <cp:lastPrinted>2021-10-29T07:46:51Z</cp:lastPrinted>
  <dcterms:created xsi:type="dcterms:W3CDTF">2020-08-26T11:52:36Z</dcterms:created>
  <dcterms:modified xsi:type="dcterms:W3CDTF">2021-11-01T14:28:44Z</dcterms:modified>
</cp:coreProperties>
</file>